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0730" windowHeight="10035"/>
  </bookViews>
  <sheets>
    <sheet name="Úvod" sheetId="21" r:id="rId1"/>
    <sheet name="Souhrn" sheetId="1" r:id="rId2"/>
    <sheet name="Ceník" sheetId="30" r:id="rId3"/>
    <sheet name="1. den" sheetId="2" r:id="rId4"/>
    <sheet name="2. den" sheetId="3" r:id="rId5"/>
    <sheet name="3. den" sheetId="8" r:id="rId6"/>
    <sheet name="4. den" sheetId="23" r:id="rId7"/>
    <sheet name="5. den" sheetId="24" r:id="rId8"/>
    <sheet name="6. den" sheetId="6" r:id="rId9"/>
    <sheet name="7. den" sheetId="10" r:id="rId10"/>
    <sheet name="8. den" sheetId="25" r:id="rId11"/>
  </sheets>
  <definedNames>
    <definedName name="_xlnm.Print_Titles" localSheetId="1">Souhrn!$1:$1</definedName>
  </definedNames>
  <calcPr calcId="145621"/>
</workbook>
</file>

<file path=xl/calcChain.xml><?xml version="1.0" encoding="utf-8"?>
<calcChain xmlns="http://schemas.openxmlformats.org/spreadsheetml/2006/main">
  <c r="B2" i="30" l="1"/>
  <c r="D2" i="30"/>
  <c r="E42" i="1" l="1"/>
  <c r="I38" i="1" l="1"/>
  <c r="I32" i="1"/>
  <c r="D39" i="1"/>
  <c r="I26" i="1"/>
  <c r="I22" i="1"/>
  <c r="I11" i="1" l="1"/>
  <c r="I7" i="1"/>
  <c r="I16" i="1" s="1"/>
  <c r="D40" i="1" l="1"/>
  <c r="D38" i="1"/>
  <c r="E40" i="1"/>
  <c r="C40" i="1"/>
  <c r="B40" i="1"/>
  <c r="B35" i="1"/>
  <c r="C35" i="1"/>
  <c r="D35" i="1"/>
  <c r="E35" i="1"/>
  <c r="B36" i="1"/>
  <c r="C36" i="1"/>
  <c r="D36" i="1"/>
  <c r="E36" i="1"/>
  <c r="B37" i="1"/>
  <c r="C37" i="1"/>
  <c r="D37" i="1"/>
  <c r="E37" i="1"/>
  <c r="A40" i="1"/>
  <c r="A37" i="1"/>
  <c r="A36" i="1"/>
  <c r="A35" i="1"/>
  <c r="D32" i="1"/>
  <c r="D30" i="1" l="1"/>
  <c r="D28" i="1"/>
  <c r="D27" i="1"/>
  <c r="D26" i="1"/>
  <c r="C20" i="1"/>
  <c r="D10" i="1"/>
  <c r="E25" i="10"/>
  <c r="B28" i="1"/>
  <c r="C28" i="1"/>
  <c r="E28" i="1"/>
  <c r="B29" i="1"/>
  <c r="C29" i="1"/>
  <c r="D29" i="1"/>
  <c r="E29" i="1"/>
  <c r="B30" i="1"/>
  <c r="C30" i="1"/>
  <c r="E30" i="1"/>
  <c r="E26" i="24"/>
  <c r="E24" i="1"/>
  <c r="D24" i="1"/>
  <c r="C24" i="1"/>
  <c r="B24" i="1"/>
  <c r="A24" i="1"/>
  <c r="F12" i="6"/>
  <c r="E12" i="6"/>
  <c r="A7" i="6"/>
  <c r="A11" i="6" s="1"/>
  <c r="E21" i="1"/>
  <c r="D21" i="1"/>
  <c r="C21" i="1"/>
  <c r="B21" i="1"/>
  <c r="A21" i="1"/>
  <c r="E20" i="1"/>
  <c r="D20" i="1"/>
  <c r="B20" i="1"/>
  <c r="A20" i="1"/>
  <c r="E19" i="1"/>
  <c r="D19" i="1"/>
  <c r="C19" i="1"/>
  <c r="B19" i="1"/>
  <c r="A19" i="1"/>
  <c r="E18" i="1"/>
  <c r="D18" i="1"/>
  <c r="C18" i="1"/>
  <c r="B18" i="1"/>
  <c r="A18" i="1"/>
  <c r="E17" i="1"/>
  <c r="D17" i="1"/>
  <c r="C17" i="1"/>
  <c r="B17" i="1"/>
  <c r="A17" i="1"/>
  <c r="E16" i="1"/>
  <c r="D16" i="1"/>
  <c r="C16" i="1"/>
  <c r="B16" i="1"/>
  <c r="A16" i="1"/>
  <c r="E29" i="23"/>
  <c r="A25" i="23"/>
  <c r="A20" i="23"/>
  <c r="F15" i="23"/>
  <c r="F11" i="23"/>
  <c r="F7" i="23"/>
  <c r="A7" i="23"/>
  <c r="A11" i="23" s="1"/>
  <c r="A15" i="23" s="1"/>
  <c r="F2" i="23"/>
  <c r="D14" i="1"/>
  <c r="E14" i="1"/>
  <c r="C14" i="1"/>
  <c r="B14" i="1"/>
  <c r="A14" i="1"/>
  <c r="E22" i="8"/>
  <c r="A16" i="8"/>
  <c r="E21" i="3"/>
  <c r="F29" i="23" l="1"/>
  <c r="C33" i="21" l="1"/>
  <c r="G22" i="8" l="1"/>
  <c r="G21" i="3"/>
  <c r="G19" i="2"/>
  <c r="E41" i="1"/>
  <c r="D41" i="1"/>
  <c r="C41" i="1"/>
  <c r="B41" i="1"/>
  <c r="E39" i="1"/>
  <c r="C39" i="1"/>
  <c r="B39" i="1"/>
  <c r="E38" i="1"/>
  <c r="C38" i="1"/>
  <c r="B38" i="1"/>
  <c r="A38" i="1"/>
  <c r="E15" i="25"/>
  <c r="F10" i="25"/>
  <c r="F4" i="25"/>
  <c r="A4" i="25"/>
  <c r="F2" i="25"/>
  <c r="F15" i="25" s="1"/>
  <c r="E27" i="1"/>
  <c r="C27" i="1"/>
  <c r="B27" i="1"/>
  <c r="E26" i="1"/>
  <c r="C26" i="1"/>
  <c r="B26" i="1"/>
  <c r="A26" i="1"/>
  <c r="F7" i="24"/>
  <c r="F26" i="24" s="1"/>
  <c r="A7" i="24"/>
  <c r="F2" i="24"/>
  <c r="F10" i="10"/>
  <c r="F7" i="10"/>
  <c r="F2" i="10"/>
  <c r="D13" i="1"/>
  <c r="D12" i="1"/>
  <c r="E13" i="1"/>
  <c r="C13" i="1"/>
  <c r="B13" i="1"/>
  <c r="F11" i="8"/>
  <c r="F6" i="8"/>
  <c r="F2" i="8"/>
  <c r="F21" i="3"/>
  <c r="F19" i="2"/>
  <c r="A6" i="8"/>
  <c r="A11" i="8" s="1"/>
  <c r="A13" i="1" s="1"/>
  <c r="E10" i="1"/>
  <c r="C10" i="1"/>
  <c r="B10" i="1"/>
  <c r="A16" i="3"/>
  <c r="A10" i="1" s="1"/>
  <c r="E6" i="1"/>
  <c r="E5" i="1"/>
  <c r="E4" i="1"/>
  <c r="B6" i="1"/>
  <c r="C6" i="1"/>
  <c r="D6" i="1"/>
  <c r="E19" i="2"/>
  <c r="A15" i="2"/>
  <c r="A6" i="1" s="1"/>
  <c r="D33" i="1"/>
  <c r="D34" i="1"/>
  <c r="B32" i="1"/>
  <c r="C32" i="1"/>
  <c r="E32" i="1"/>
  <c r="B33" i="1"/>
  <c r="C33" i="1"/>
  <c r="E33" i="1"/>
  <c r="B34" i="1"/>
  <c r="C34" i="1"/>
  <c r="E34" i="1"/>
  <c r="A32" i="1"/>
  <c r="B23" i="1"/>
  <c r="C23" i="1"/>
  <c r="D23" i="1"/>
  <c r="E23" i="1"/>
  <c r="B22" i="1"/>
  <c r="C22" i="1"/>
  <c r="D22" i="1"/>
  <c r="E22" i="1"/>
  <c r="A22" i="1"/>
  <c r="E12" i="1"/>
  <c r="B12" i="1"/>
  <c r="C12" i="1"/>
  <c r="D11" i="1"/>
  <c r="B11" i="1"/>
  <c r="C11" i="1"/>
  <c r="E11" i="1"/>
  <c r="A11" i="1"/>
  <c r="D9" i="1"/>
  <c r="D8" i="1"/>
  <c r="A7" i="1"/>
  <c r="B7" i="1"/>
  <c r="C7" i="1"/>
  <c r="D7" i="1"/>
  <c r="E7" i="1"/>
  <c r="B8" i="1"/>
  <c r="C8" i="1"/>
  <c r="E8" i="1"/>
  <c r="B9" i="1"/>
  <c r="C9" i="1"/>
  <c r="E9" i="1"/>
  <c r="B5" i="1"/>
  <c r="C5" i="1"/>
  <c r="D5" i="1"/>
  <c r="A5" i="1"/>
  <c r="B4" i="1"/>
  <c r="C4" i="1"/>
  <c r="D4" i="1"/>
  <c r="A4" i="1"/>
  <c r="E3" i="1"/>
  <c r="C3" i="1"/>
  <c r="D3" i="1"/>
  <c r="B3" i="1"/>
  <c r="A3" i="1"/>
  <c r="F25" i="10"/>
  <c r="A7" i="10"/>
  <c r="A10" i="10" s="1"/>
  <c r="A12" i="1"/>
  <c r="A23" i="1"/>
  <c r="A6" i="3"/>
  <c r="A8" i="1" s="1"/>
  <c r="A9" i="1"/>
  <c r="G29" i="23" l="1"/>
  <c r="A39" i="1"/>
  <c r="A8" i="25"/>
  <c r="A10" i="25" s="1"/>
  <c r="A34" i="1"/>
  <c r="A15" i="10"/>
  <c r="A18" i="10" s="1"/>
  <c r="A22" i="10" s="1"/>
  <c r="A33" i="1"/>
  <c r="A27" i="1"/>
  <c r="A12" i="24"/>
  <c r="F22" i="8"/>
  <c r="A41" i="1"/>
  <c r="A17" i="24" l="1"/>
  <c r="A28" i="1"/>
  <c r="G12" i="6"/>
  <c r="A22" i="24" l="1"/>
  <c r="A30" i="1" s="1"/>
  <c r="A29" i="1"/>
  <c r="G26" i="24"/>
  <c r="C34" i="21" l="1"/>
  <c r="G25" i="10"/>
  <c r="G15" i="25" l="1"/>
</calcChain>
</file>

<file path=xl/sharedStrings.xml><?xml version="1.0" encoding="utf-8"?>
<sst xmlns="http://schemas.openxmlformats.org/spreadsheetml/2006/main" count="409" uniqueCount="259">
  <si>
    <t>Název</t>
  </si>
  <si>
    <t>Jméno, příjmení, titul lektora</t>
  </si>
  <si>
    <t>Počet hodin prezenční výuky</t>
  </si>
  <si>
    <t>Počet hodin přípravy</t>
  </si>
  <si>
    <t>Blok</t>
  </si>
  <si>
    <t>Elektrárny s plynovými turbínami, paroplynový cyklus</t>
  </si>
  <si>
    <t>Prvky elektrizační soustavy</t>
  </si>
  <si>
    <t>Ing. Roman Portužák, CSc.</t>
  </si>
  <si>
    <t>Vysoká škola báňská - Technická univerzita Ostrava</t>
  </si>
  <si>
    <t>Centrum ENET - Energetické jednotky pro využití netradičních zdrojů energie</t>
  </si>
  <si>
    <t>Fakulta strojní</t>
  </si>
  <si>
    <t>Fakulta elektrotechniky a informatiky</t>
  </si>
  <si>
    <t>pořádají vzdělávací kurz</t>
  </si>
  <si>
    <t>Kurz je určen</t>
  </si>
  <si>
    <t>Doba trvání kurzu:</t>
  </si>
  <si>
    <t>Zahájení :</t>
  </si>
  <si>
    <t>Ukončení :</t>
  </si>
  <si>
    <t>Forma ukončení:</t>
  </si>
  <si>
    <t>Certifikát o absolvování kurzu</t>
  </si>
  <si>
    <t>Licencované činnosti</t>
  </si>
  <si>
    <t>Zákon 458/2000 Sb. o podmínkách podnikání a o výkonu státní správy v energetických odvětvích a o změně některých zákonů (energetický zákon), ve znění zákona 211/2011 Sb. stanoví:</t>
  </si>
  <si>
    <t>§ 3 - Podnikání v energetických odvětvích</t>
  </si>
  <si>
    <t>(3) Podnikat v energetických odvětvích na území České republiky mohou za podmínek stanovených tímto zákonem fyzické či právnické osoby pouze na základě licence udělené Energetickým regulačním úřadem. Licence podle tohoto zákona se nevyžaduje na obchod, výrobu, distribuci a uskladňování svítiplynu, koksárenského plynu, čistého, degazačního a generátorového plynu, bioplynu, propanu, butanu a jejich směsí, pokud se nejedná o distribuci potrubními systémy, k nimž je připojeno více než 50 odběrných míst, a na výrobu tepelné energie určené pro dodávku konečným spotřebitelům jedním odběrným tepelným zařízením ze zdroje tepelné energie umístěného v témže objektu nebo mimo objekt v případě, že slouží ke stejnému účelu. Dále se licence podle tohoto zákona neuděluje na činnost, kdy zákazník či odběratel poskytuje odebranou elektřinu, plyn nebo tepelnou energii jiné fyzické či právnické osobě prostřednictvím vlastního nebo jím provozovaného odběrného elektrického, plynového nebo tepelného zařízení, přičemž náklady na nákup elektřiny, plynu nebo tepelné energie na tyto osoby pouze rozúčtuje dohodnutým nebo určeným způsobem a nejedná se o podnikání. V případě elektrických zařízení je rozúčtování možné pouze u zařízení do napětí 52 kV včetně.</t>
  </si>
  <si>
    <t>§ 4 - Licence</t>
  </si>
  <si>
    <t>(1) Licence se uděluje nejvýše na 25 let, a to na</t>
  </si>
  <si>
    <t>výrobu elektřiny,</t>
  </si>
  <si>
    <t>výrobu plynu,</t>
  </si>
  <si>
    <t xml:space="preserve">b) </t>
  </si>
  <si>
    <t>přenos elektřiny,</t>
  </si>
  <si>
    <t xml:space="preserve">c) </t>
  </si>
  <si>
    <t xml:space="preserve">a) </t>
  </si>
  <si>
    <t>přepravu plynu,</t>
  </si>
  <si>
    <t xml:space="preserve">d) </t>
  </si>
  <si>
    <t xml:space="preserve">e) </t>
  </si>
  <si>
    <t>distribuci elektřiny,</t>
  </si>
  <si>
    <t xml:space="preserve">f) </t>
  </si>
  <si>
    <t>distribuci plynu,</t>
  </si>
  <si>
    <t xml:space="preserve">g) </t>
  </si>
  <si>
    <t>uskladňování plynu,</t>
  </si>
  <si>
    <t xml:space="preserve">h) </t>
  </si>
  <si>
    <t>výrobu tepelné energie,</t>
  </si>
  <si>
    <t xml:space="preserve">i) </t>
  </si>
  <si>
    <t>rozvod tepelné energie.</t>
  </si>
  <si>
    <t>Licencovaná činnost</t>
  </si>
  <si>
    <t>Všechny - přehledově</t>
  </si>
  <si>
    <t>- základní pojmy energetiky</t>
  </si>
  <si>
    <t>- státní energetická koncepce</t>
  </si>
  <si>
    <t>- vazby SEK, autorizace, licence</t>
  </si>
  <si>
    <t>§4, odst (1), písm a) výroba elektřiny</t>
  </si>
  <si>
    <t>Doc. Ing. Kamil Kolarčík, CSc.</t>
  </si>
  <si>
    <t>- strojní vybavení tepelných elektráren</t>
  </si>
  <si>
    <t>- základní energetická schemata tepelných elektráren</t>
  </si>
  <si>
    <t>Doc. Ing. Radomír Goňo, Ph.D.</t>
  </si>
  <si>
    <t>- základní strojní okruhy tepelných elektráren</t>
  </si>
  <si>
    <t>- základní elektrické okruhy tepelných elektráren</t>
  </si>
  <si>
    <t>- základní elektroenergetická schemata tepelných elektráren</t>
  </si>
  <si>
    <t>- výroba elektřiny, vlastní spotřeba, účinnost tepelných elektráren</t>
  </si>
  <si>
    <t>- elektrické vybavení tepelných elektráren</t>
  </si>
  <si>
    <t>Ing. Zbyszek Szeliga, Ph.D.</t>
  </si>
  <si>
    <t>Doc. Ing. Mojmír Vrtek, Ph.D.</t>
  </si>
  <si>
    <t>Prof. Ing. Pavel Kolat, DrSc.</t>
  </si>
  <si>
    <t>Ing. Radim Janalík, Ph.D.</t>
  </si>
  <si>
    <t>Kombinovaná výroba elektřiny a tepla</t>
  </si>
  <si>
    <t>Doc. Ing. Jiří Míka, CSc.</t>
  </si>
  <si>
    <t>Prof. Ing. Stanislav Rusek, CSc.</t>
  </si>
  <si>
    <t>§4, odst (1), písm h) výroba tepelné energie</t>
  </si>
  <si>
    <t>- základní principy paroplynového cyklu</t>
  </si>
  <si>
    <t>- spalovací proces a spalovací turbína</t>
  </si>
  <si>
    <t>- provozní režimy</t>
  </si>
  <si>
    <t>- základní principy KVET</t>
  </si>
  <si>
    <t>- typy turbín</t>
  </si>
  <si>
    <t>- provozní režimy v závislosti na odběrech tepla</t>
  </si>
  <si>
    <t>Distribuce tepla</t>
  </si>
  <si>
    <t>- systémy zásobování teplem</t>
  </si>
  <si>
    <t>- dodávka tepla a teplé vody</t>
  </si>
  <si>
    <t>- prvky systému zásobování teplem</t>
  </si>
  <si>
    <t>- měření dodávky tepla a teplé vody</t>
  </si>
  <si>
    <t>§4, odst (1), písm i) rozvod tepelné energie</t>
  </si>
  <si>
    <t>- energetická účinnost</t>
  </si>
  <si>
    <t>- vodní elektrárny</t>
  </si>
  <si>
    <t>- malé vodní elektrárny</t>
  </si>
  <si>
    <t>- větrné elektrárny</t>
  </si>
  <si>
    <t>OZE - Vodní a větrné elektrárny</t>
  </si>
  <si>
    <t>- FVE, CSP</t>
  </si>
  <si>
    <t>- geotermální energie</t>
  </si>
  <si>
    <t>- (tepelná čerpadla)</t>
  </si>
  <si>
    <t>OZE - Solární systémy, geotermální energie, (tepelná čerpadla)</t>
  </si>
  <si>
    <t>Celkem</t>
  </si>
  <si>
    <t>Kontroly ve výrobě a distribuci tepla</t>
  </si>
  <si>
    <t>- měření dodávky tepla a teplé vody, rozúčtování</t>
  </si>
  <si>
    <t>- účinnost kombinované výroby elektřiny a tepla</t>
  </si>
  <si>
    <t>- věcně usměrňované ceny, uznatelné náklady</t>
  </si>
  <si>
    <t>Biomasa, bioplyn</t>
  </si>
  <si>
    <t>- biomasa</t>
  </si>
  <si>
    <t>- zpracování biomasy</t>
  </si>
  <si>
    <t>- bioplyn</t>
  </si>
  <si>
    <t>- principy tvorby bioplynu a zpracování</t>
  </si>
  <si>
    <t>Energetická likvidace odpadů</t>
  </si>
  <si>
    <t>- druhy odpadů</t>
  </si>
  <si>
    <t>- příprava a energetická likvidace odpadů</t>
  </si>
  <si>
    <t>- možné způsoby energetického využití odpadů</t>
  </si>
  <si>
    <t>Netradiční plyny</t>
  </si>
  <si>
    <t>- důlní a degazační plyny</t>
  </si>
  <si>
    <t>- hutní plyny</t>
  </si>
  <si>
    <t>- skládkové plyny</t>
  </si>
  <si>
    <t>- anerobní plyny</t>
  </si>
  <si>
    <t>Datum</t>
  </si>
  <si>
    <t>Vyučovací den</t>
  </si>
  <si>
    <t>Přenos elektřiny</t>
  </si>
  <si>
    <t>§4, odst (1), písm c) přenos elektřiny</t>
  </si>
  <si>
    <t>§4, odst (1), písm e) distribuce elektřiny</t>
  </si>
  <si>
    <t>Prvky plynárenské soustavy</t>
  </si>
  <si>
    <t>Spolehlivost a bezpečnost přenosové soustavy</t>
  </si>
  <si>
    <t>Provoz, údržba a měření v distribuční soustavě (NEO)</t>
  </si>
  <si>
    <t>Spolehlivost distribuční soustavy, spolehlivostní ukazatele SAIDI, SAIFI</t>
  </si>
  <si>
    <t>Výroba zemního plynu</t>
  </si>
  <si>
    <t>Přeprava zemního plynu</t>
  </si>
  <si>
    <t>§4, odst (1), písm b) výroba plynu</t>
  </si>
  <si>
    <t>§4, odst (1), písm d) přeprava plynu</t>
  </si>
  <si>
    <t>Distribuce zemního plynu</t>
  </si>
  <si>
    <t>§4, odst (1), písm f) distribuce plynu</t>
  </si>
  <si>
    <t>Uskladňování energií, zemního plynu</t>
  </si>
  <si>
    <t>§4, odst (1), písm g) uskladňování plynu</t>
  </si>
  <si>
    <t>Vtlačování bioplynů do plynárenských soustav</t>
  </si>
  <si>
    <t>Distribuce elektřiny, lokální distribuce elektřiny</t>
  </si>
  <si>
    <t>Místo konání:</t>
  </si>
  <si>
    <t>VŠB - TU Ostrava, 17. listopadu 15, 708 33 Ostrava - Poruba</t>
  </si>
  <si>
    <t>Studijní materiály:</t>
  </si>
  <si>
    <t>Změna programu je vyhrazena</t>
  </si>
  <si>
    <t xml:space="preserve">Budou k dispozici v elektronické podobě, </t>
  </si>
  <si>
    <t>www adresa a přístupová hesla budou sděleny při zahájení</t>
  </si>
  <si>
    <t>Místo konání</t>
  </si>
  <si>
    <t>Ostrava</t>
  </si>
  <si>
    <t>Závěrečný test, shrnutí, certifikát o absolvování kurzu</t>
  </si>
  <si>
    <t xml:space="preserve"> §4, odst (1), písm e) distribuce elektřiny</t>
  </si>
  <si>
    <t>- vedení</t>
  </si>
  <si>
    <t>- statická a dynamická stabilita</t>
  </si>
  <si>
    <t>- transformační stanice</t>
  </si>
  <si>
    <t>- elektrické ochrany a jejich působení</t>
  </si>
  <si>
    <t>- spolehlivost přenosové soustavy, základní pojmy</t>
  </si>
  <si>
    <t>- bezpečnost, vlivy ohrožující bezpečnost</t>
  </si>
  <si>
    <t>- rozvodny PS/DS, spínací stanice, distribuční TS</t>
  </si>
  <si>
    <t>- ochranná pásma</t>
  </si>
  <si>
    <t>- distribuční soustava, lokální distribuční soustava</t>
  </si>
  <si>
    <t>- údržba DS, řád preventivní údržby, spolehlivostní údržba</t>
  </si>
  <si>
    <t>- měření typu A, B, C, kalibrace, obměna měření</t>
  </si>
  <si>
    <t>- neoprávněné odběry</t>
  </si>
  <si>
    <t>- spolehlivost distribuční soustavy, základní pojmy</t>
  </si>
  <si>
    <t>- spolehlivostní ukazatele SAIDI, SAIFI</t>
  </si>
  <si>
    <t>- hodnocení spolehlivosti, vlivy na spolehlivost</t>
  </si>
  <si>
    <t>- venkovní vedení, kabelová vedení, domovní přípojka</t>
  </si>
  <si>
    <t>- potrubní systémy</t>
  </si>
  <si>
    <t>- kompresorové stanice</t>
  </si>
  <si>
    <t>- redukční stanice</t>
  </si>
  <si>
    <t>- měřící stanice</t>
  </si>
  <si>
    <t>- způsoby těžby</t>
  </si>
  <si>
    <t>- těžba v ČR</t>
  </si>
  <si>
    <t>- přeprava plynovody</t>
  </si>
  <si>
    <t>- přeprava LNG, zkapalňování, vaporizace</t>
  </si>
  <si>
    <t>- tlakové poměry</t>
  </si>
  <si>
    <t>- distribuční soustava</t>
  </si>
  <si>
    <t>- předávací stanice</t>
  </si>
  <si>
    <t>- uskladňování energií</t>
  </si>
  <si>
    <t>- zásobníky ZP a jejich principy a prvky</t>
  </si>
  <si>
    <t>- předpoklady pro vtlačování biometanu a jiných netradičních plynů</t>
  </si>
  <si>
    <t>- způsoby vtlačování jiných plynů do plynárenských soustav</t>
  </si>
  <si>
    <t>- vliv na provozní režimy</t>
  </si>
  <si>
    <t>- závěrečný souhrnný test</t>
  </si>
  <si>
    <t>- vyhodnocení testu</t>
  </si>
  <si>
    <t>- vyhodnocení kurzu</t>
  </si>
  <si>
    <t>- předání certifikátů a obsolvování kurzu</t>
  </si>
  <si>
    <t>Možnosti zapojení:</t>
  </si>
  <si>
    <t>Výroba elektřiny v klasických zdrojích, kombinovaná výroba elektřiny a tepla, distribuce tepla</t>
  </si>
  <si>
    <t>Téma</t>
  </si>
  <si>
    <t>Výroba elektřiny v netradičních zdrojích, včetně obnovitelných</t>
  </si>
  <si>
    <t>Přenos a distribuce elektřiny</t>
  </si>
  <si>
    <t>Výroba, přeprava, distribuce a uskladňování plynu</t>
  </si>
  <si>
    <t>Podmínka zahájení:</t>
  </si>
  <si>
    <t>Minimální počet účastníků 20, maximálně 30 osob</t>
  </si>
  <si>
    <t>Úvod do jaderné energetiky</t>
  </si>
  <si>
    <t>- historický vývoj jaderných elektráren</t>
  </si>
  <si>
    <t>- uran v ČR, těžba a zpracování</t>
  </si>
  <si>
    <t>- typy jaderných reaktorů a generace jaderných elektráren ve světě</t>
  </si>
  <si>
    <t>- radioaktivní odpady</t>
  </si>
  <si>
    <t>Moderní jaderné zdroje</t>
  </si>
  <si>
    <t>- výstavba nových jaderných bloků v Temelíně a Dukovanech</t>
  </si>
  <si>
    <t>- ekonomika jaderné energetiky</t>
  </si>
  <si>
    <t>- termojaderná energie a projekty</t>
  </si>
  <si>
    <t>- elektrické stroje točivé</t>
  </si>
  <si>
    <t>- elektrické stroje netočivé</t>
  </si>
  <si>
    <t>- elektrické přístroje</t>
  </si>
  <si>
    <t>Výroba elektřiny, strojní část</t>
  </si>
  <si>
    <t>Výroba elektřiny, část elektro</t>
  </si>
  <si>
    <t>- jaderné elektrárny generace III a III+, EPR, AP 1000, VVER 1200 - MIR</t>
  </si>
  <si>
    <t>Mgr. Jan Teicher</t>
  </si>
  <si>
    <t>- zaměření kontrolní činnosti ERÚ, SEI</t>
  </si>
  <si>
    <t>- základní okruhy tepelných elektráren, tepláren</t>
  </si>
  <si>
    <t>- strojní vybavení tepelných elektráren, tepláren</t>
  </si>
  <si>
    <t>- licencované části tepelných elektráren</t>
  </si>
  <si>
    <t>- zpracování a užití skládkových plynů</t>
  </si>
  <si>
    <t>Exkurze plynová předávací stanice</t>
  </si>
  <si>
    <t>- plynová předávací stanice</t>
  </si>
  <si>
    <t>Neenergetikům, netechnikům, zejména právníkům, kteří se zabývají podporou licencovaných činností</t>
  </si>
  <si>
    <t>Bezpečnost a ochrana zdraví při práci (BOZP)</t>
  </si>
  <si>
    <t>Prof. Ing. Karel Sokanský, CSc.</t>
  </si>
  <si>
    <t>- základní pojmy BOZP</t>
  </si>
  <si>
    <t>- odpovědnost za BOZP</t>
  </si>
  <si>
    <t>- požadavky na BOZP podle platných norem</t>
  </si>
  <si>
    <t>Ing. Jan Dudek, Ph.D.</t>
  </si>
  <si>
    <t>Revize elektrických zařízení</t>
  </si>
  <si>
    <t>- základní normy pro provádění revizí</t>
  </si>
  <si>
    <t>- revize výchozí, mimořádné, pravidelné</t>
  </si>
  <si>
    <t>- prohlášení o shodě</t>
  </si>
  <si>
    <t>- činnosti, prováděné v rámci revize, zpráva o revizi</t>
  </si>
  <si>
    <t>Připojení elektrického zařízení k síti</t>
  </si>
  <si>
    <t>- první paralelní připojení</t>
  </si>
  <si>
    <t>- funkční zkoušky a zkušební provoz</t>
  </si>
  <si>
    <t>- opravy a údržba, činnosti nevyžadující revizi</t>
  </si>
  <si>
    <t>- praktické poznatky z teplárenství</t>
  </si>
  <si>
    <t>1 a 2</t>
  </si>
  <si>
    <t>Kontrolní test - výroba elektřiny v klasických a jaderných elektrárnách, přenos a distribuce elektřiny</t>
  </si>
  <si>
    <t>Exkurze - rozvod tepla a distribuce elektřiny</t>
  </si>
  <si>
    <t>Exkurze teplárna a rozovodna 110 kV/NN</t>
  </si>
  <si>
    <t>3 a 4</t>
  </si>
  <si>
    <t>2 měsíce</t>
  </si>
  <si>
    <t xml:space="preserve">Je možné absolvovat pouze celý kurz </t>
  </si>
  <si>
    <t>Položka</t>
  </si>
  <si>
    <t>Cena bez DPH</t>
  </si>
  <si>
    <t>Cena s DPH</t>
  </si>
  <si>
    <t>Celý kurz</t>
  </si>
  <si>
    <t>- zpracování a užití důlních plynů</t>
  </si>
  <si>
    <t>- zpracování a užití degazačních plynů</t>
  </si>
  <si>
    <t>Energetika v kostce</t>
  </si>
  <si>
    <t>Základní pojmy energetiky, SEK, energetická legislativa</t>
  </si>
  <si>
    <t>10:30-12:00</t>
  </si>
  <si>
    <t>12:30-14:00</t>
  </si>
  <si>
    <t>14:15-15:45</t>
  </si>
  <si>
    <t>16:00-17:30</t>
  </si>
  <si>
    <t>09:00-10:30</t>
  </si>
  <si>
    <t>12:30-13:15</t>
  </si>
  <si>
    <t>09:00-11:15</t>
  </si>
  <si>
    <t>11:15-12:00</t>
  </si>
  <si>
    <t>12:30-14:45</t>
  </si>
  <si>
    <t>15:00-15:45</t>
  </si>
  <si>
    <t>14:15-15:00</t>
  </si>
  <si>
    <t>15:15-17:30</t>
  </si>
  <si>
    <t>10:45-12:15</t>
  </si>
  <si>
    <t>13:15-14:00</t>
  </si>
  <si>
    <t>10:45-11:30</t>
  </si>
  <si>
    <t>12:00-13:30</t>
  </si>
  <si>
    <t>13:45-15:15</t>
  </si>
  <si>
    <t>15:15-16:00</t>
  </si>
  <si>
    <t>10:30-14:00</t>
  </si>
  <si>
    <t>14:30-17:00</t>
  </si>
  <si>
    <t>13:15-14:45</t>
  </si>
  <si>
    <t>16:00-16:45</t>
  </si>
  <si>
    <t>16:45-17:30</t>
  </si>
  <si>
    <t>Exkurze elektrárny na netradiční plyny (skládkové plyny)</t>
  </si>
  <si>
    <t>Exkurze elektrárny na netradiční plyny (důlní a degazační plyny)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</si>
</sst>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3" x14ac:knownFonts="1">
    <font>
      <sz val="11"/>
      <color theme="1"/>
      <name val="Calibri"/>
      <family val="2"/>
      <charset val="238"/>
      <scheme val="minor"/>
    </font>
    <font>
      <sz val="10"/>
      <color theme="1"/>
      <name val="Arial"/>
      <family val="2"/>
      <charset val="238"/>
    </font>
    <font>
      <u/>
      <sz val="11"/>
      <color theme="10"/>
      <name val="Calibri"/>
      <family val="2"/>
      <charset val="238"/>
      <scheme val="minor"/>
    </font>
    <font>
      <b/>
      <sz val="9"/>
      <color theme="1"/>
      <name val="Arial"/>
      <family val="2"/>
      <charset val="238"/>
    </font>
    <font>
      <sz val="12"/>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b/>
      <sz val="11"/>
      <color theme="1"/>
      <name val="Calibri"/>
      <family val="2"/>
      <charset val="238"/>
      <scheme val="minor"/>
    </font>
    <font>
      <b/>
      <u/>
      <sz val="11"/>
      <color theme="1"/>
      <name val="Calibri"/>
      <family val="2"/>
      <charset val="238"/>
      <scheme val="minor"/>
    </font>
    <font>
      <sz val="10"/>
      <color theme="1"/>
      <name val="Calibri"/>
      <family val="2"/>
      <charset val="238"/>
      <scheme val="minor"/>
    </font>
    <font>
      <b/>
      <sz val="12"/>
      <color theme="1"/>
      <name val="Calibri"/>
      <family val="2"/>
      <charset val="238"/>
      <scheme val="minor"/>
    </font>
    <font>
      <b/>
      <sz val="14"/>
      <color theme="1"/>
      <name val="Calibri"/>
      <family val="2"/>
      <charset val="238"/>
      <scheme val="minor"/>
    </font>
  </fonts>
  <fills count="6">
    <fill>
      <patternFill patternType="none"/>
    </fill>
    <fill>
      <patternFill patternType="gray125"/>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41">
    <xf numFmtId="0" fontId="0" fillId="0" borderId="0" xfId="0"/>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0" fillId="0" borderId="0" xfId="0" applyAlignment="1">
      <alignment horizontal="center"/>
    </xf>
    <xf numFmtId="17" fontId="0" fillId="0" borderId="0" xfId="0" applyNumberFormat="1"/>
    <xf numFmtId="0" fontId="0" fillId="0" borderId="0" xfId="0" applyAlignment="1">
      <alignment horizontal="right"/>
    </xf>
    <xf numFmtId="0" fontId="4" fillId="0" borderId="0" xfId="0" applyFont="1"/>
    <xf numFmtId="0" fontId="0" fillId="0" borderId="3" xfId="0" applyBorder="1"/>
    <xf numFmtId="0" fontId="0" fillId="0" borderId="4" xfId="0" applyBorder="1"/>
    <xf numFmtId="0" fontId="3" fillId="0" borderId="5" xfId="2" applyFont="1" applyFill="1" applyBorder="1" applyAlignment="1">
      <alignment horizontal="center" vertical="center" wrapText="1"/>
    </xf>
    <xf numFmtId="49" fontId="0" fillId="0" borderId="6" xfId="0" applyNumberFormat="1" applyBorder="1"/>
    <xf numFmtId="49" fontId="0" fillId="0" borderId="6" xfId="0" applyNumberFormat="1" applyBorder="1" applyAlignment="1">
      <alignment wrapText="1"/>
    </xf>
    <xf numFmtId="0" fontId="5" fillId="0" borderId="7" xfId="0" applyFont="1" applyBorder="1" applyAlignment="1">
      <alignment horizontal="center"/>
    </xf>
    <xf numFmtId="0" fontId="0" fillId="0" borderId="8" xfId="0" applyBorder="1"/>
    <xf numFmtId="0" fontId="0" fillId="0" borderId="8" xfId="0" applyBorder="1" applyAlignment="1">
      <alignment horizontal="center"/>
    </xf>
    <xf numFmtId="49" fontId="0" fillId="0" borderId="9" xfId="0" applyNumberFormat="1" applyBorder="1"/>
    <xf numFmtId="0" fontId="0" fillId="0" borderId="10" xfId="0" applyBorder="1"/>
    <xf numFmtId="0" fontId="0" fillId="0" borderId="10" xfId="0" applyBorder="1" applyAlignment="1">
      <alignment horizontal="center"/>
    </xf>
    <xf numFmtId="49" fontId="0" fillId="0" borderId="9" xfId="0" applyNumberFormat="1" applyBorder="1" applyAlignment="1">
      <alignment wrapText="1"/>
    </xf>
    <xf numFmtId="0" fontId="0" fillId="0" borderId="0" xfId="0" applyAlignment="1">
      <alignment horizontal="center"/>
    </xf>
    <xf numFmtId="0" fontId="0" fillId="0" borderId="0" xfId="0" applyAlignment="1">
      <alignment horizontal="center"/>
    </xf>
    <xf numFmtId="0" fontId="6" fillId="0" borderId="7" xfId="0" applyFont="1" applyBorder="1" applyAlignment="1">
      <alignment horizontal="center"/>
    </xf>
    <xf numFmtId="0" fontId="6" fillId="0" borderId="11" xfId="0" applyFont="1" applyBorder="1" applyAlignment="1">
      <alignment horizontal="center"/>
    </xf>
    <xf numFmtId="0" fontId="7" fillId="0" borderId="12" xfId="0" applyFont="1" applyBorder="1"/>
    <xf numFmtId="0" fontId="8" fillId="0" borderId="13" xfId="0" applyFont="1" applyBorder="1"/>
    <xf numFmtId="0" fontId="0" fillId="0" borderId="14" xfId="0" applyBorder="1"/>
    <xf numFmtId="49" fontId="8" fillId="0" borderId="2" xfId="0" applyNumberFormat="1" applyFont="1" applyFill="1" applyBorder="1" applyAlignment="1">
      <alignment wrapText="1"/>
    </xf>
    <xf numFmtId="0" fontId="0" fillId="0" borderId="1" xfId="0" applyBorder="1"/>
    <xf numFmtId="0" fontId="3" fillId="0" borderId="15"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0" fillId="0" borderId="19" xfId="0" applyBorder="1"/>
    <xf numFmtId="0" fontId="0" fillId="0" borderId="7"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3" xfId="0" applyBorder="1" applyAlignment="1">
      <alignment vertical="top"/>
    </xf>
    <xf numFmtId="0" fontId="0" fillId="0" borderId="21" xfId="0" applyBorder="1" applyAlignment="1">
      <alignment vertical="top"/>
    </xf>
    <xf numFmtId="0" fontId="0" fillId="0" borderId="19" xfId="0" applyBorder="1" applyAlignment="1">
      <alignment vertical="top"/>
    </xf>
    <xf numFmtId="0" fontId="0" fillId="0" borderId="0" xfId="0" applyAlignment="1">
      <alignment vertical="top"/>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2" xfId="0" applyBorder="1" applyAlignment="1">
      <alignment vertical="top"/>
    </xf>
    <xf numFmtId="0" fontId="0" fillId="0" borderId="20" xfId="0" applyBorder="1" applyAlignment="1">
      <alignment vertical="top"/>
    </xf>
    <xf numFmtId="0" fontId="0" fillId="0" borderId="7" xfId="0" applyBorder="1" applyAlignment="1">
      <alignment vertical="top"/>
    </xf>
    <xf numFmtId="0" fontId="0" fillId="0" borderId="19" xfId="0" applyFont="1" applyBorder="1"/>
    <xf numFmtId="0" fontId="0" fillId="0" borderId="25" xfId="0" applyBorder="1" applyAlignment="1">
      <alignment vertical="top" wrapText="1"/>
    </xf>
    <xf numFmtId="0" fontId="8" fillId="0" borderId="0" xfId="0" applyFont="1" applyFill="1" applyAlignment="1">
      <alignment horizontal="center"/>
    </xf>
    <xf numFmtId="0" fontId="8" fillId="0" borderId="0" xfId="0" applyFont="1"/>
    <xf numFmtId="0" fontId="0" fillId="0" borderId="7"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center"/>
    </xf>
    <xf numFmtId="0" fontId="8" fillId="0" borderId="21" xfId="0" applyFont="1" applyBorder="1" applyAlignment="1">
      <alignment vertical="top"/>
    </xf>
    <xf numFmtId="0" fontId="0" fillId="0" borderId="0" xfId="0" applyAlignment="1">
      <alignment horizontal="center"/>
    </xf>
    <xf numFmtId="0" fontId="9" fillId="0" borderId="0" xfId="0" applyFont="1"/>
    <xf numFmtId="0" fontId="0" fillId="0" borderId="21" xfId="0" applyBorder="1" applyAlignment="1">
      <alignment vertical="top" wrapText="1"/>
    </xf>
    <xf numFmtId="49" fontId="0" fillId="0" borderId="6" xfId="0" applyNumberFormat="1" applyFont="1" applyBorder="1"/>
    <xf numFmtId="49" fontId="0" fillId="0" borderId="6" xfId="0" applyNumberFormat="1" applyFont="1" applyBorder="1" applyAlignment="1">
      <alignment wrapText="1"/>
    </xf>
    <xf numFmtId="49" fontId="0" fillId="0" borderId="9" xfId="0" applyNumberFormat="1" applyFont="1" applyBorder="1"/>
    <xf numFmtId="0" fontId="0" fillId="0" borderId="0" xfId="0" applyAlignment="1">
      <alignment horizontal="center"/>
    </xf>
    <xf numFmtId="0" fontId="0" fillId="0" borderId="0" xfId="0" applyAlignment="1">
      <alignment horizontal="center"/>
    </xf>
    <xf numFmtId="0" fontId="6" fillId="0" borderId="20" xfId="0" applyFont="1" applyBorder="1" applyAlignment="1">
      <alignment horizontal="center"/>
    </xf>
    <xf numFmtId="0" fontId="5" fillId="0" borderId="8"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0" fillId="0" borderId="7" xfId="0" applyFont="1" applyBorder="1"/>
    <xf numFmtId="0" fontId="10" fillId="0" borderId="19" xfId="0" applyFont="1" applyBorder="1"/>
    <xf numFmtId="0" fontId="10" fillId="0" borderId="19" xfId="0" applyFont="1" applyBorder="1" applyAlignment="1">
      <alignment vertical="top" wrapText="1"/>
    </xf>
    <xf numFmtId="0" fontId="10" fillId="0" borderId="26" xfId="0" applyFont="1" applyBorder="1" applyAlignment="1">
      <alignment vertical="top" wrapText="1"/>
    </xf>
    <xf numFmtId="0" fontId="10" fillId="0" borderId="7" xfId="0" applyFont="1" applyBorder="1" applyAlignment="1">
      <alignment vertical="top" wrapText="1"/>
    </xf>
    <xf numFmtId="14" fontId="0" fillId="0" borderId="5" xfId="0" applyNumberFormat="1" applyBorder="1" applyAlignment="1">
      <alignment horizontal="center"/>
    </xf>
    <xf numFmtId="14" fontId="0" fillId="0" borderId="27" xfId="0" applyNumberFormat="1" applyBorder="1" applyAlignment="1">
      <alignment horizontal="center" vertical="center"/>
    </xf>
    <xf numFmtId="0" fontId="2" fillId="0" borderId="8" xfId="1" applyBorder="1" applyAlignment="1">
      <alignment horizontal="center" vertical="center"/>
    </xf>
    <xf numFmtId="0" fontId="8" fillId="0" borderId="8" xfId="0" applyFont="1" applyBorder="1" applyAlignment="1">
      <alignment horizontal="center" vertical="center"/>
    </xf>
    <xf numFmtId="0" fontId="2" fillId="0" borderId="28" xfId="1" applyBorder="1" applyAlignment="1">
      <alignment horizontal="center" vertical="center"/>
    </xf>
    <xf numFmtId="164" fontId="0" fillId="0" borderId="0" xfId="0" applyNumberFormat="1" applyAlignment="1">
      <alignment horizontal="left"/>
    </xf>
    <xf numFmtId="0" fontId="0" fillId="0" borderId="35" xfId="0" applyBorder="1"/>
    <xf numFmtId="0" fontId="8" fillId="0" borderId="1" xfId="0" applyFont="1" applyBorder="1" applyAlignment="1">
      <alignment horizontal="center" vertical="center"/>
    </xf>
    <xf numFmtId="14" fontId="0" fillId="0" borderId="36" xfId="0" applyNumberFormat="1" applyBorder="1" applyAlignment="1">
      <alignment horizontal="center" vertical="center"/>
    </xf>
    <xf numFmtId="0" fontId="8" fillId="0" borderId="13" xfId="0" applyFont="1" applyBorder="1" applyAlignment="1">
      <alignment vertical="top"/>
    </xf>
    <xf numFmtId="0" fontId="7" fillId="0" borderId="2" xfId="2" applyFont="1" applyFill="1" applyBorder="1" applyAlignment="1">
      <alignment horizontal="left" vertical="top" wrapText="1"/>
    </xf>
    <xf numFmtId="0" fontId="5" fillId="0" borderId="7" xfId="0" applyFont="1" applyBorder="1" applyAlignment="1">
      <alignment horizontal="center" vertical="top"/>
    </xf>
    <xf numFmtId="0" fontId="6" fillId="0" borderId="7" xfId="0" applyFont="1" applyBorder="1" applyAlignment="1">
      <alignment horizontal="center" vertical="top"/>
    </xf>
    <xf numFmtId="0" fontId="8" fillId="0" borderId="20" xfId="0" applyFont="1" applyBorder="1" applyAlignment="1">
      <alignment vertical="top"/>
    </xf>
    <xf numFmtId="0" fontId="7" fillId="4" borderId="30" xfId="0" applyFont="1" applyFill="1" applyBorder="1" applyAlignment="1">
      <alignment horizontal="center" vertical="center"/>
    </xf>
    <xf numFmtId="0" fontId="5" fillId="0" borderId="16" xfId="0" applyFont="1" applyBorder="1" applyAlignment="1">
      <alignment horizontal="center"/>
    </xf>
    <xf numFmtId="0" fontId="10" fillId="0" borderId="25" xfId="0" applyFont="1" applyBorder="1" applyAlignment="1">
      <alignment vertical="top" wrapText="1"/>
    </xf>
    <xf numFmtId="0" fontId="0" fillId="0" borderId="0" xfId="0" applyAlignment="1">
      <alignment horizontal="center" wrapText="1"/>
    </xf>
    <xf numFmtId="0" fontId="0" fillId="0" borderId="0" xfId="0" applyAlignment="1">
      <alignment horizontal="center" vertical="center" wrapText="1"/>
    </xf>
    <xf numFmtId="4" fontId="0" fillId="0" borderId="0" xfId="0" applyNumberFormat="1"/>
    <xf numFmtId="0" fontId="0" fillId="0" borderId="0" xfId="0" applyAlignment="1">
      <alignment horizontal="center"/>
    </xf>
    <xf numFmtId="0" fontId="11" fillId="0" borderId="0" xfId="0" applyFont="1" applyAlignment="1">
      <alignment horizontal="center"/>
    </xf>
    <xf numFmtId="0" fontId="0" fillId="0" borderId="0" xfId="0" applyAlignment="1">
      <alignment horizontal="left" wrapText="1"/>
    </xf>
    <xf numFmtId="0" fontId="12" fillId="0" borderId="0" xfId="0" applyFont="1" applyAlignment="1">
      <alignment horizontal="center"/>
    </xf>
    <xf numFmtId="0" fontId="8" fillId="0" borderId="14" xfId="0" applyFont="1" applyBorder="1" applyAlignment="1">
      <alignment horizontal="center" vertical="top" wrapText="1"/>
    </xf>
    <xf numFmtId="0" fontId="8" fillId="0" borderId="31" xfId="0" applyFont="1" applyBorder="1" applyAlignment="1">
      <alignment horizontal="center" vertical="top" wrapText="1"/>
    </xf>
    <xf numFmtId="0" fontId="8" fillId="0" borderId="32" xfId="0" applyFont="1" applyBorder="1" applyAlignment="1">
      <alignment horizontal="center" vertical="top" wrapText="1"/>
    </xf>
    <xf numFmtId="0" fontId="3" fillId="4" borderId="8" xfId="2" applyFont="1" applyFill="1" applyBorder="1" applyAlignment="1">
      <alignment horizontal="center" vertical="center" wrapText="1"/>
    </xf>
    <xf numFmtId="0" fontId="3" fillId="4" borderId="10" xfId="2" applyFont="1" applyFill="1" applyBorder="1" applyAlignment="1">
      <alignment horizontal="center" vertical="center" wrapText="1"/>
    </xf>
    <xf numFmtId="0" fontId="2" fillId="0" borderId="16" xfId="1" applyBorder="1" applyAlignment="1">
      <alignment horizontal="center" vertical="center"/>
    </xf>
    <xf numFmtId="0" fontId="2" fillId="0" borderId="8" xfId="1" applyBorder="1" applyAlignment="1">
      <alignment horizontal="center" vertical="center"/>
    </xf>
    <xf numFmtId="0" fontId="2" fillId="0" borderId="10" xfId="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14" fontId="0" fillId="0" borderId="18" xfId="0" applyNumberFormat="1" applyBorder="1" applyAlignment="1">
      <alignment horizontal="center" vertical="center"/>
    </xf>
    <xf numFmtId="14" fontId="0" fillId="0" borderId="27" xfId="0" applyNumberFormat="1" applyBorder="1" applyAlignment="1">
      <alignment horizontal="center" vertical="center"/>
    </xf>
    <xf numFmtId="14" fontId="0" fillId="0" borderId="34" xfId="0" applyNumberFormat="1" applyBorder="1" applyAlignment="1">
      <alignment horizontal="center" vertical="center"/>
    </xf>
    <xf numFmtId="0" fontId="8" fillId="0" borderId="14"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3" fillId="3" borderId="16"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2" fillId="0" borderId="33"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3" fillId="5" borderId="16" xfId="2" applyFont="1" applyFill="1" applyBorder="1" applyAlignment="1">
      <alignment horizontal="center" vertical="center" wrapText="1"/>
    </xf>
    <xf numFmtId="0" fontId="3" fillId="5" borderId="8"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31" xfId="2" applyFont="1" applyFill="1" applyBorder="1" applyAlignment="1">
      <alignment horizontal="center" vertical="center" wrapText="1"/>
    </xf>
    <xf numFmtId="0" fontId="3" fillId="0" borderId="32"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34"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4"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4" xfId="0" applyFont="1" applyFill="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2</xdr:row>
      <xdr:rowOff>123825</xdr:rowOff>
    </xdr:from>
    <xdr:to>
      <xdr:col>5</xdr:col>
      <xdr:colOff>142875</xdr:colOff>
      <xdr:row>7</xdr:row>
      <xdr:rowOff>104775</xdr:rowOff>
    </xdr:to>
    <xdr:pic>
      <xdr:nvPicPr>
        <xdr:cNvPr id="1025"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 y="514350"/>
          <a:ext cx="9144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438150</xdr:colOff>
      <xdr:row>9</xdr:row>
      <xdr:rowOff>171450</xdr:rowOff>
    </xdr:from>
    <xdr:to>
      <xdr:col>5</xdr:col>
      <xdr:colOff>133350</xdr:colOff>
      <xdr:row>15</xdr:row>
      <xdr:rowOff>85725</xdr:rowOff>
    </xdr:to>
    <xdr:pic>
      <xdr:nvPicPr>
        <xdr:cNvPr id="1026"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66950" y="18954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17</xdr:row>
      <xdr:rowOff>133350</xdr:rowOff>
    </xdr:from>
    <xdr:to>
      <xdr:col>5</xdr:col>
      <xdr:colOff>123825</xdr:colOff>
      <xdr:row>23</xdr:row>
      <xdr:rowOff>47625</xdr:rowOff>
    </xdr:to>
    <xdr:pic>
      <xdr:nvPicPr>
        <xdr:cNvPr id="1027" name="Obráze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57425" y="33813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abSelected="1" topLeftCell="A10" workbookViewId="0">
      <selection activeCell="A28" sqref="A28:I28"/>
    </sheetView>
  </sheetViews>
  <sheetFormatPr defaultRowHeight="15" x14ac:dyDescent="0.25"/>
  <cols>
    <col min="3" max="3" width="15.85546875" customWidth="1"/>
  </cols>
  <sheetData>
    <row r="1" spans="1:9" ht="15.75" x14ac:dyDescent="0.25">
      <c r="A1" s="94" t="s">
        <v>8</v>
      </c>
      <c r="B1" s="94"/>
      <c r="C1" s="94"/>
      <c r="D1" s="94"/>
      <c r="E1" s="94"/>
      <c r="F1" s="94"/>
      <c r="G1" s="94"/>
      <c r="H1" s="94"/>
      <c r="I1" s="94"/>
    </row>
    <row r="2" spans="1:9" x14ac:dyDescent="0.25">
      <c r="A2" s="93" t="s">
        <v>9</v>
      </c>
      <c r="B2" s="93"/>
      <c r="C2" s="93"/>
      <c r="D2" s="93"/>
      <c r="E2" s="93"/>
      <c r="F2" s="93"/>
      <c r="G2" s="93"/>
      <c r="H2" s="93"/>
      <c r="I2" s="93"/>
    </row>
    <row r="4" spans="1:9" x14ac:dyDescent="0.25">
      <c r="A4" s="93"/>
      <c r="B4" s="93"/>
      <c r="C4" s="93"/>
      <c r="D4" s="93"/>
      <c r="E4" s="93"/>
      <c r="F4" s="93"/>
      <c r="G4" s="93"/>
      <c r="H4" s="93"/>
      <c r="I4" s="93"/>
    </row>
    <row r="9" spans="1:9" x14ac:dyDescent="0.25">
      <c r="A9" s="93" t="s">
        <v>10</v>
      </c>
      <c r="B9" s="93"/>
      <c r="C9" s="93"/>
      <c r="D9" s="93"/>
      <c r="E9" s="93"/>
      <c r="F9" s="93"/>
      <c r="G9" s="93"/>
      <c r="H9" s="93"/>
      <c r="I9" s="93"/>
    </row>
    <row r="17" spans="1:9" x14ac:dyDescent="0.25">
      <c r="A17" s="93" t="s">
        <v>11</v>
      </c>
      <c r="B17" s="93"/>
      <c r="C17" s="93"/>
      <c r="D17" s="93"/>
      <c r="E17" s="93"/>
      <c r="F17" s="93"/>
      <c r="G17" s="93"/>
      <c r="H17" s="93"/>
      <c r="I17" s="93"/>
    </row>
    <row r="27" spans="1:9" x14ac:dyDescent="0.25">
      <c r="A27" s="93" t="s">
        <v>12</v>
      </c>
      <c r="B27" s="93"/>
      <c r="C27" s="93"/>
      <c r="D27" s="93"/>
      <c r="E27" s="93"/>
      <c r="F27" s="93"/>
      <c r="G27" s="93"/>
      <c r="H27" s="93"/>
      <c r="I27" s="93"/>
    </row>
    <row r="28" spans="1:9" ht="18.75" x14ac:dyDescent="0.3">
      <c r="A28" s="96" t="s">
        <v>232</v>
      </c>
      <c r="B28" s="96"/>
      <c r="C28" s="96"/>
      <c r="D28" s="96"/>
      <c r="E28" s="96"/>
      <c r="F28" s="96"/>
      <c r="G28" s="96"/>
      <c r="H28" s="96"/>
      <c r="I28" s="96"/>
    </row>
    <row r="29" spans="1:9" x14ac:dyDescent="0.25">
      <c r="A29" s="50"/>
      <c r="B29" s="50"/>
      <c r="C29" s="50"/>
      <c r="D29" s="50"/>
      <c r="E29" s="50"/>
      <c r="F29" s="50"/>
      <c r="G29" s="50"/>
      <c r="H29" s="50"/>
      <c r="I29" s="50"/>
    </row>
    <row r="30" spans="1:9" ht="30" customHeight="1" x14ac:dyDescent="0.25">
      <c r="A30" s="41" t="s">
        <v>13</v>
      </c>
      <c r="C30" s="95" t="s">
        <v>202</v>
      </c>
      <c r="D30" s="95"/>
      <c r="E30" s="95"/>
      <c r="F30" s="95"/>
      <c r="G30" s="95"/>
      <c r="H30" s="95"/>
      <c r="I30" s="95"/>
    </row>
    <row r="31" spans="1:9" x14ac:dyDescent="0.25">
      <c r="A31" t="s">
        <v>171</v>
      </c>
      <c r="C31" s="57" t="s">
        <v>225</v>
      </c>
    </row>
    <row r="32" spans="1:9" x14ac:dyDescent="0.25">
      <c r="A32" t="s">
        <v>14</v>
      </c>
      <c r="C32" t="s">
        <v>224</v>
      </c>
    </row>
    <row r="33" spans="1:3" x14ac:dyDescent="0.25">
      <c r="A33" t="s">
        <v>15</v>
      </c>
      <c r="C33" s="78">
        <f>Souhrn!I3</f>
        <v>42488</v>
      </c>
    </row>
    <row r="34" spans="1:3" x14ac:dyDescent="0.25">
      <c r="A34" t="s">
        <v>16</v>
      </c>
      <c r="C34" s="78">
        <f>Souhrn!I38</f>
        <v>42531</v>
      </c>
    </row>
    <row r="35" spans="1:3" x14ac:dyDescent="0.25">
      <c r="C35" s="4"/>
    </row>
    <row r="36" spans="1:3" x14ac:dyDescent="0.25">
      <c r="A36" t="s">
        <v>125</v>
      </c>
      <c r="C36" t="s">
        <v>126</v>
      </c>
    </row>
    <row r="38" spans="1:3" x14ac:dyDescent="0.25">
      <c r="A38" t="s">
        <v>177</v>
      </c>
      <c r="C38" t="s">
        <v>178</v>
      </c>
    </row>
    <row r="39" spans="1:3" x14ac:dyDescent="0.25">
      <c r="A39" t="s">
        <v>17</v>
      </c>
      <c r="C39" t="s">
        <v>18</v>
      </c>
    </row>
    <row r="41" spans="1:3" x14ac:dyDescent="0.25">
      <c r="A41" t="s">
        <v>127</v>
      </c>
      <c r="C41" t="s">
        <v>129</v>
      </c>
    </row>
    <row r="42" spans="1:3" x14ac:dyDescent="0.25">
      <c r="C42" t="s">
        <v>130</v>
      </c>
    </row>
    <row r="43" spans="1:3" x14ac:dyDescent="0.25">
      <c r="C43" s="51" t="s">
        <v>128</v>
      </c>
    </row>
    <row r="51" spans="1:9" ht="15.75" x14ac:dyDescent="0.25">
      <c r="A51" s="94" t="s">
        <v>19</v>
      </c>
      <c r="B51" s="94"/>
      <c r="C51" s="94"/>
      <c r="D51" s="94"/>
      <c r="E51" s="94"/>
      <c r="F51" s="94"/>
      <c r="G51" s="94"/>
      <c r="H51" s="94"/>
      <c r="I51" s="94"/>
    </row>
    <row r="52" spans="1:9" ht="29.25" customHeight="1" x14ac:dyDescent="0.25">
      <c r="A52" s="95" t="s">
        <v>20</v>
      </c>
      <c r="B52" s="95"/>
      <c r="C52" s="95"/>
      <c r="D52" s="95"/>
      <c r="E52" s="95"/>
      <c r="F52" s="95"/>
      <c r="G52" s="95"/>
      <c r="H52" s="95"/>
      <c r="I52" s="95"/>
    </row>
    <row r="54" spans="1:9" x14ac:dyDescent="0.25">
      <c r="A54" s="93" t="s">
        <v>21</v>
      </c>
      <c r="B54" s="93"/>
      <c r="C54" s="93"/>
      <c r="D54" s="93"/>
      <c r="E54" s="93"/>
      <c r="F54" s="93"/>
      <c r="G54" s="93"/>
      <c r="H54" s="93"/>
      <c r="I54" s="93"/>
    </row>
    <row r="55" spans="1:9" ht="225.75" customHeight="1" x14ac:dyDescent="0.25">
      <c r="A55" s="95" t="s">
        <v>22</v>
      </c>
      <c r="B55" s="95"/>
      <c r="C55" s="95"/>
      <c r="D55" s="95"/>
      <c r="E55" s="95"/>
      <c r="F55" s="95"/>
      <c r="G55" s="95"/>
      <c r="H55" s="95"/>
      <c r="I55" s="95"/>
    </row>
    <row r="57" spans="1:9" x14ac:dyDescent="0.25">
      <c r="A57" s="93" t="s">
        <v>23</v>
      </c>
      <c r="B57" s="93"/>
      <c r="C57" s="93"/>
      <c r="D57" s="93"/>
      <c r="E57" s="93"/>
      <c r="F57" s="93"/>
      <c r="G57" s="93"/>
      <c r="H57" s="93"/>
      <c r="I57" s="93"/>
    </row>
    <row r="58" spans="1:9" x14ac:dyDescent="0.25">
      <c r="A58" t="s">
        <v>24</v>
      </c>
    </row>
    <row r="59" spans="1:9" x14ac:dyDescent="0.25">
      <c r="A59" s="5" t="s">
        <v>30</v>
      </c>
      <c r="B59" s="95" t="s">
        <v>25</v>
      </c>
      <c r="C59" s="95"/>
      <c r="D59" s="95"/>
      <c r="E59" s="95"/>
      <c r="F59" s="95"/>
      <c r="G59" s="95"/>
      <c r="H59" s="95"/>
      <c r="I59" s="95"/>
    </row>
    <row r="60" spans="1:9" x14ac:dyDescent="0.25">
      <c r="A60" s="5" t="s">
        <v>27</v>
      </c>
      <c r="B60" s="95" t="s">
        <v>26</v>
      </c>
      <c r="C60" s="95"/>
      <c r="D60" s="95"/>
      <c r="E60" s="95"/>
      <c r="F60" s="95"/>
      <c r="G60" s="95"/>
      <c r="H60" s="95"/>
      <c r="I60" s="95"/>
    </row>
    <row r="61" spans="1:9" x14ac:dyDescent="0.25">
      <c r="A61" s="5" t="s">
        <v>29</v>
      </c>
      <c r="B61" s="95" t="s">
        <v>28</v>
      </c>
      <c r="C61" s="95"/>
      <c r="D61" s="95"/>
      <c r="E61" s="95"/>
      <c r="F61" s="95"/>
      <c r="G61" s="95"/>
      <c r="H61" s="95"/>
      <c r="I61" s="95"/>
    </row>
    <row r="62" spans="1:9" ht="15.75" x14ac:dyDescent="0.25">
      <c r="A62" s="5" t="s">
        <v>32</v>
      </c>
      <c r="B62" s="6" t="s">
        <v>31</v>
      </c>
    </row>
    <row r="63" spans="1:9" ht="15.75" x14ac:dyDescent="0.25">
      <c r="A63" s="5" t="s">
        <v>33</v>
      </c>
      <c r="B63" s="6" t="s">
        <v>34</v>
      </c>
    </row>
    <row r="64" spans="1:9" x14ac:dyDescent="0.25">
      <c r="A64" s="5" t="s">
        <v>35</v>
      </c>
      <c r="B64" t="s">
        <v>36</v>
      </c>
    </row>
    <row r="65" spans="1:2" x14ac:dyDescent="0.25">
      <c r="A65" s="5" t="s">
        <v>37</v>
      </c>
      <c r="B65" t="s">
        <v>38</v>
      </c>
    </row>
    <row r="66" spans="1:2" ht="15.75" x14ac:dyDescent="0.25">
      <c r="A66" s="5" t="s">
        <v>39</v>
      </c>
      <c r="B66" s="6" t="s">
        <v>40</v>
      </c>
    </row>
    <row r="67" spans="1:2" ht="15.75" x14ac:dyDescent="0.25">
      <c r="A67" s="5" t="s">
        <v>41</v>
      </c>
      <c r="B67" s="6" t="s">
        <v>42</v>
      </c>
    </row>
  </sheetData>
  <mergeCells count="16">
    <mergeCell ref="A57:I57"/>
    <mergeCell ref="B59:I59"/>
    <mergeCell ref="B60:I60"/>
    <mergeCell ref="B61:I61"/>
    <mergeCell ref="A28:I28"/>
    <mergeCell ref="C30:I30"/>
    <mergeCell ref="A51:I51"/>
    <mergeCell ref="A52:I52"/>
    <mergeCell ref="A54:I54"/>
    <mergeCell ref="A55:I55"/>
    <mergeCell ref="A27:I27"/>
    <mergeCell ref="A1:I1"/>
    <mergeCell ref="A2:I2"/>
    <mergeCell ref="A4:I4"/>
    <mergeCell ref="A9:I9"/>
    <mergeCell ref="A17:I17"/>
  </mergeCells>
  <pageMargins left="0.70866141732283472" right="0.70866141732283472" top="0.78740157480314965" bottom="0.78740157480314965" header="0.31496062992125984" footer="0.31496062992125984"/>
  <pageSetup paperSize="9" scale="98"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5" x14ac:dyDescent="0.25"/>
  <cols>
    <col min="1" max="1" width="7.4257812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173</v>
      </c>
      <c r="B1" s="2" t="s">
        <v>0</v>
      </c>
      <c r="C1" s="1" t="s">
        <v>1</v>
      </c>
      <c r="D1" s="1" t="s">
        <v>43</v>
      </c>
      <c r="E1" s="1" t="s">
        <v>2</v>
      </c>
      <c r="F1" s="1" t="s">
        <v>3</v>
      </c>
      <c r="G1" s="9" t="s">
        <v>4</v>
      </c>
    </row>
    <row r="2" spans="1:7" x14ac:dyDescent="0.25">
      <c r="A2" s="24">
        <v>27</v>
      </c>
      <c r="B2" s="86" t="s">
        <v>111</v>
      </c>
      <c r="C2" s="52" t="s">
        <v>63</v>
      </c>
      <c r="D2" s="21" t="s">
        <v>117</v>
      </c>
      <c r="E2" s="12">
        <v>2</v>
      </c>
      <c r="F2" s="12">
        <f>E2*2</f>
        <v>4</v>
      </c>
      <c r="G2" s="138">
        <v>4</v>
      </c>
    </row>
    <row r="3" spans="1:7" x14ac:dyDescent="0.25">
      <c r="A3" s="7"/>
      <c r="B3" s="59" t="s">
        <v>151</v>
      </c>
      <c r="C3" s="14"/>
      <c r="D3" s="22" t="s">
        <v>118</v>
      </c>
      <c r="E3" s="13" t="s">
        <v>234</v>
      </c>
      <c r="F3" s="13"/>
      <c r="G3" s="139"/>
    </row>
    <row r="4" spans="1:7" x14ac:dyDescent="0.25">
      <c r="A4" s="7"/>
      <c r="B4" s="60" t="s">
        <v>152</v>
      </c>
      <c r="C4" s="14"/>
      <c r="D4" s="22" t="s">
        <v>120</v>
      </c>
      <c r="E4" s="13"/>
      <c r="F4" s="13"/>
      <c r="G4" s="139"/>
    </row>
    <row r="5" spans="1:7" x14ac:dyDescent="0.25">
      <c r="A5" s="7"/>
      <c r="B5" s="59" t="s">
        <v>153</v>
      </c>
      <c r="C5" s="14"/>
      <c r="D5" s="22" t="s">
        <v>122</v>
      </c>
      <c r="E5" s="13"/>
      <c r="F5" s="13"/>
      <c r="G5" s="139"/>
    </row>
    <row r="6" spans="1:7" ht="15.75" thickBot="1" x14ac:dyDescent="0.3">
      <c r="A6" s="8"/>
      <c r="B6" s="61" t="s">
        <v>154</v>
      </c>
      <c r="C6" s="17"/>
      <c r="D6" s="17"/>
      <c r="E6" s="16"/>
      <c r="F6" s="16"/>
      <c r="G6" s="139"/>
    </row>
    <row r="7" spans="1:7" x14ac:dyDescent="0.25">
      <c r="A7" s="24">
        <f>A2+1</f>
        <v>28</v>
      </c>
      <c r="B7" s="55" t="s">
        <v>115</v>
      </c>
      <c r="C7" s="52" t="s">
        <v>63</v>
      </c>
      <c r="D7" s="21" t="s">
        <v>117</v>
      </c>
      <c r="E7" s="12">
        <v>1</v>
      </c>
      <c r="F7" s="12">
        <f>E7*2</f>
        <v>2</v>
      </c>
      <c r="G7" s="139"/>
    </row>
    <row r="8" spans="1:7" x14ac:dyDescent="0.25">
      <c r="A8" s="7"/>
      <c r="B8" s="60" t="s">
        <v>155</v>
      </c>
      <c r="C8" s="14"/>
      <c r="D8" s="14"/>
      <c r="E8" s="13" t="s">
        <v>239</v>
      </c>
      <c r="F8" s="13"/>
      <c r="G8" s="139"/>
    </row>
    <row r="9" spans="1:7" ht="15.75" thickBot="1" x14ac:dyDescent="0.3">
      <c r="A9" s="7"/>
      <c r="B9" s="61" t="s">
        <v>156</v>
      </c>
      <c r="C9" s="14"/>
      <c r="D9" s="14"/>
      <c r="E9" s="13"/>
      <c r="F9" s="13"/>
      <c r="G9" s="139"/>
    </row>
    <row r="10" spans="1:7" x14ac:dyDescent="0.25">
      <c r="A10" s="24">
        <f>A7+1</f>
        <v>29</v>
      </c>
      <c r="B10" s="55" t="s">
        <v>116</v>
      </c>
      <c r="C10" s="52" t="s">
        <v>63</v>
      </c>
      <c r="D10" s="21" t="s">
        <v>118</v>
      </c>
      <c r="E10" s="12">
        <v>2</v>
      </c>
      <c r="F10" s="12">
        <f>E10*2</f>
        <v>4</v>
      </c>
      <c r="G10" s="139"/>
    </row>
    <row r="11" spans="1:7" x14ac:dyDescent="0.25">
      <c r="A11" s="7"/>
      <c r="B11" s="11" t="s">
        <v>157</v>
      </c>
      <c r="C11" s="14"/>
      <c r="D11" s="14"/>
      <c r="E11" s="13" t="s">
        <v>254</v>
      </c>
      <c r="F11" s="13"/>
      <c r="G11" s="139"/>
    </row>
    <row r="12" spans="1:7" x14ac:dyDescent="0.25">
      <c r="A12" s="7"/>
      <c r="B12" s="11" t="s">
        <v>158</v>
      </c>
      <c r="C12" s="14"/>
      <c r="D12" s="13"/>
      <c r="E12" s="13"/>
      <c r="F12" s="13"/>
      <c r="G12" s="139"/>
    </row>
    <row r="13" spans="1:7" x14ac:dyDescent="0.25">
      <c r="A13" s="7"/>
      <c r="B13" s="11" t="s">
        <v>68</v>
      </c>
      <c r="C13" s="14"/>
      <c r="D13" s="13"/>
      <c r="E13" s="13"/>
      <c r="F13" s="13"/>
      <c r="G13" s="139"/>
    </row>
    <row r="14" spans="1:7" ht="15.75" thickBot="1" x14ac:dyDescent="0.3">
      <c r="A14" s="79"/>
      <c r="B14" s="18" t="s">
        <v>159</v>
      </c>
      <c r="C14" s="17"/>
      <c r="D14" s="16"/>
      <c r="E14" s="16"/>
      <c r="F14" s="13"/>
      <c r="G14" s="87"/>
    </row>
    <row r="15" spans="1:7" x14ac:dyDescent="0.25">
      <c r="A15" s="24">
        <f>A10+1</f>
        <v>30</v>
      </c>
      <c r="B15" s="55" t="s">
        <v>119</v>
      </c>
      <c r="C15" s="52" t="s">
        <v>63</v>
      </c>
      <c r="D15" s="21" t="s">
        <v>120</v>
      </c>
      <c r="E15" s="12">
        <v>1</v>
      </c>
      <c r="F15" s="13"/>
      <c r="G15" s="87"/>
    </row>
    <row r="16" spans="1:7" x14ac:dyDescent="0.25">
      <c r="A16" s="79"/>
      <c r="B16" s="10" t="s">
        <v>160</v>
      </c>
      <c r="C16" s="14"/>
      <c r="D16" s="14"/>
      <c r="E16" s="13" t="s">
        <v>243</v>
      </c>
      <c r="F16" s="13"/>
      <c r="G16" s="87"/>
    </row>
    <row r="17" spans="1:7" ht="15.75" thickBot="1" x14ac:dyDescent="0.3">
      <c r="A17" s="79"/>
      <c r="B17" s="18" t="s">
        <v>161</v>
      </c>
      <c r="C17" s="17"/>
      <c r="D17" s="16"/>
      <c r="E17" s="16"/>
      <c r="F17" s="13"/>
      <c r="G17" s="87"/>
    </row>
    <row r="18" spans="1:7" x14ac:dyDescent="0.25">
      <c r="A18" s="24">
        <f>A15+1</f>
        <v>31</v>
      </c>
      <c r="B18" s="55" t="s">
        <v>123</v>
      </c>
      <c r="C18" s="52" t="s">
        <v>63</v>
      </c>
      <c r="D18" s="21" t="s">
        <v>120</v>
      </c>
      <c r="E18" s="12">
        <v>1</v>
      </c>
      <c r="F18" s="13"/>
      <c r="G18" s="87"/>
    </row>
    <row r="19" spans="1:7" x14ac:dyDescent="0.25">
      <c r="A19" s="79"/>
      <c r="B19" s="11" t="s">
        <v>164</v>
      </c>
      <c r="C19" s="14"/>
      <c r="D19" s="14"/>
      <c r="E19" s="13" t="s">
        <v>255</v>
      </c>
      <c r="F19" s="13"/>
      <c r="G19" s="87"/>
    </row>
    <row r="20" spans="1:7" x14ac:dyDescent="0.25">
      <c r="A20" s="79"/>
      <c r="B20" s="11" t="s">
        <v>165</v>
      </c>
      <c r="C20" s="14"/>
      <c r="D20" s="13"/>
      <c r="E20" s="13"/>
      <c r="F20" s="13"/>
      <c r="G20" s="87"/>
    </row>
    <row r="21" spans="1:7" ht="15.75" thickBot="1" x14ac:dyDescent="0.3">
      <c r="A21" s="79"/>
      <c r="B21" s="18" t="s">
        <v>166</v>
      </c>
      <c r="C21" s="17"/>
      <c r="D21" s="16"/>
      <c r="E21" s="16"/>
      <c r="F21" s="13"/>
      <c r="G21" s="87"/>
    </row>
    <row r="22" spans="1:7" x14ac:dyDescent="0.25">
      <c r="A22" s="24">
        <f>A18+1</f>
        <v>32</v>
      </c>
      <c r="B22" s="55" t="s">
        <v>121</v>
      </c>
      <c r="C22" s="52" t="s">
        <v>63</v>
      </c>
      <c r="D22" s="22" t="s">
        <v>122</v>
      </c>
      <c r="E22" s="12">
        <v>1</v>
      </c>
      <c r="F22" s="13"/>
      <c r="G22" s="87"/>
    </row>
    <row r="23" spans="1:7" x14ac:dyDescent="0.25">
      <c r="A23" s="79"/>
      <c r="B23" s="11" t="s">
        <v>162</v>
      </c>
      <c r="C23" s="14"/>
      <c r="D23" s="14"/>
      <c r="E23" s="13" t="s">
        <v>256</v>
      </c>
      <c r="F23" s="13"/>
      <c r="G23" s="87"/>
    </row>
    <row r="24" spans="1:7" ht="15.75" thickBot="1" x14ac:dyDescent="0.3">
      <c r="A24" s="79"/>
      <c r="B24" s="11" t="s">
        <v>163</v>
      </c>
      <c r="C24" s="14"/>
      <c r="D24" s="14"/>
      <c r="E24" s="13"/>
      <c r="F24" s="13"/>
      <c r="G24" s="87"/>
    </row>
    <row r="25" spans="1:7" ht="15.75" thickBot="1" x14ac:dyDescent="0.3">
      <c r="A25" s="25"/>
      <c r="B25" s="26" t="s">
        <v>87</v>
      </c>
      <c r="C25" s="27"/>
      <c r="D25" s="27"/>
      <c r="E25" s="54">
        <f>SUM(E2:E24)</f>
        <v>8</v>
      </c>
      <c r="F25" s="54">
        <f>SUM(F2:F13)</f>
        <v>10</v>
      </c>
      <c r="G25" s="73">
        <f>Souhrn!I32</f>
        <v>42530</v>
      </c>
    </row>
  </sheetData>
  <mergeCells count="1">
    <mergeCell ref="G2:G13"/>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173</v>
      </c>
      <c r="B1" s="2" t="s">
        <v>0</v>
      </c>
      <c r="C1" s="1" t="s">
        <v>1</v>
      </c>
      <c r="D1" s="1" t="s">
        <v>43</v>
      </c>
      <c r="E1" s="1" t="s">
        <v>2</v>
      </c>
      <c r="F1" s="1" t="s">
        <v>3</v>
      </c>
      <c r="G1" s="9" t="s">
        <v>4</v>
      </c>
    </row>
    <row r="2" spans="1:7" x14ac:dyDescent="0.25">
      <c r="A2" s="24">
        <v>33</v>
      </c>
      <c r="B2" s="23" t="s">
        <v>257</v>
      </c>
      <c r="C2" s="12" t="s">
        <v>7</v>
      </c>
      <c r="D2" s="64" t="s">
        <v>48</v>
      </c>
      <c r="E2" s="12">
        <v>2</v>
      </c>
      <c r="F2" s="12">
        <f>E2*2</f>
        <v>4</v>
      </c>
      <c r="G2" s="138" t="s">
        <v>223</v>
      </c>
    </row>
    <row r="3" spans="1:7" ht="15.75" thickBot="1" x14ac:dyDescent="0.3">
      <c r="A3" s="7"/>
      <c r="B3" s="11" t="s">
        <v>199</v>
      </c>
      <c r="C3" s="65"/>
      <c r="D3" s="22" t="s">
        <v>65</v>
      </c>
      <c r="E3" s="13"/>
      <c r="F3" s="13"/>
      <c r="G3" s="139"/>
    </row>
    <row r="4" spans="1:7" x14ac:dyDescent="0.25">
      <c r="A4" s="24">
        <f>A2+1</f>
        <v>34</v>
      </c>
      <c r="B4" s="23" t="s">
        <v>258</v>
      </c>
      <c r="C4" s="12" t="s">
        <v>7</v>
      </c>
      <c r="D4" s="64" t="s">
        <v>48</v>
      </c>
      <c r="E4" s="12">
        <v>2</v>
      </c>
      <c r="F4" s="12">
        <f>E4*2</f>
        <v>4</v>
      </c>
      <c r="G4" s="139"/>
    </row>
    <row r="5" spans="1:7" x14ac:dyDescent="0.25">
      <c r="A5" s="7"/>
      <c r="B5" s="11" t="s">
        <v>230</v>
      </c>
      <c r="C5" s="65"/>
      <c r="D5" s="22" t="s">
        <v>65</v>
      </c>
      <c r="E5" s="13"/>
      <c r="F5" s="13"/>
      <c r="G5" s="139"/>
    </row>
    <row r="6" spans="1:7" x14ac:dyDescent="0.25">
      <c r="A6" s="7"/>
      <c r="B6" s="11" t="s">
        <v>231</v>
      </c>
      <c r="C6" s="65"/>
      <c r="D6" s="66"/>
      <c r="E6" s="13"/>
      <c r="F6" s="13"/>
      <c r="G6" s="139"/>
    </row>
    <row r="7" spans="1:7" ht="15.75" thickBot="1" x14ac:dyDescent="0.3">
      <c r="A7" s="7"/>
      <c r="B7" s="11"/>
      <c r="C7" s="13"/>
      <c r="D7" s="66"/>
      <c r="E7" s="13"/>
      <c r="F7" s="13"/>
      <c r="G7" s="139"/>
    </row>
    <row r="8" spans="1:7" x14ac:dyDescent="0.25">
      <c r="A8" s="24">
        <f>A4+1</f>
        <v>35</v>
      </c>
      <c r="B8" s="23" t="s">
        <v>200</v>
      </c>
      <c r="C8" s="52" t="s">
        <v>7</v>
      </c>
      <c r="D8" s="21" t="s">
        <v>118</v>
      </c>
      <c r="E8" s="12">
        <v>2</v>
      </c>
      <c r="F8" s="13"/>
      <c r="G8" s="139"/>
    </row>
    <row r="9" spans="1:7" ht="15.75" thickBot="1" x14ac:dyDescent="0.3">
      <c r="A9" s="7"/>
      <c r="B9" s="11" t="s">
        <v>201</v>
      </c>
      <c r="C9" s="65"/>
      <c r="D9" s="22" t="s">
        <v>120</v>
      </c>
      <c r="E9" s="13"/>
      <c r="F9" s="13"/>
      <c r="G9" s="139"/>
    </row>
    <row r="10" spans="1:7" ht="15.75" thickBot="1" x14ac:dyDescent="0.3">
      <c r="A10" s="24">
        <f>A8+1</f>
        <v>36</v>
      </c>
      <c r="B10" s="23" t="s">
        <v>133</v>
      </c>
      <c r="C10" s="52" t="s">
        <v>7</v>
      </c>
      <c r="D10" s="21" t="s">
        <v>44</v>
      </c>
      <c r="E10" s="12">
        <v>2</v>
      </c>
      <c r="F10" s="12">
        <f>E10*2</f>
        <v>4</v>
      </c>
      <c r="G10" s="139"/>
    </row>
    <row r="11" spans="1:7" ht="15.75" thickBot="1" x14ac:dyDescent="0.3">
      <c r="A11" s="7"/>
      <c r="B11" s="11" t="s">
        <v>167</v>
      </c>
      <c r="C11" s="14"/>
      <c r="D11" s="14"/>
      <c r="E11" s="13"/>
      <c r="F11" s="88"/>
      <c r="G11" s="139"/>
    </row>
    <row r="12" spans="1:7" ht="15.75" thickBot="1" x14ac:dyDescent="0.3">
      <c r="A12" s="7"/>
      <c r="B12" s="11" t="s">
        <v>168</v>
      </c>
      <c r="C12" s="14"/>
      <c r="D12" s="14"/>
      <c r="E12" s="13"/>
      <c r="F12" s="88"/>
      <c r="G12" s="139"/>
    </row>
    <row r="13" spans="1:7" ht="15.75" thickBot="1" x14ac:dyDescent="0.3">
      <c r="A13" s="7"/>
      <c r="B13" s="11" t="s">
        <v>169</v>
      </c>
      <c r="C13" s="14"/>
      <c r="D13" s="14"/>
      <c r="E13" s="13"/>
      <c r="F13" s="88"/>
      <c r="G13" s="139"/>
    </row>
    <row r="14" spans="1:7" ht="15.75" thickBot="1" x14ac:dyDescent="0.3">
      <c r="A14" s="7"/>
      <c r="B14" s="11" t="s">
        <v>170</v>
      </c>
      <c r="C14" s="14"/>
      <c r="D14" s="14"/>
      <c r="E14" s="13"/>
      <c r="F14" s="88"/>
      <c r="G14" s="140"/>
    </row>
    <row r="15" spans="1:7" ht="15.75" thickBot="1" x14ac:dyDescent="0.3">
      <c r="A15" s="25"/>
      <c r="B15" s="26" t="s">
        <v>87</v>
      </c>
      <c r="C15" s="27"/>
      <c r="D15" s="27"/>
      <c r="E15" s="54">
        <f>SUM(E2:E10)</f>
        <v>8</v>
      </c>
      <c r="F15" s="54">
        <f>SUM(F2:F9)</f>
        <v>8</v>
      </c>
      <c r="G15" s="73">
        <f>Souhrn!I38</f>
        <v>42531</v>
      </c>
    </row>
  </sheetData>
  <mergeCells count="1">
    <mergeCell ref="G2:G14"/>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pane ySplit="1" topLeftCell="A2" activePane="bottomLeft" state="frozen"/>
      <selection pane="bottomLeft" activeCell="A32" sqref="A32"/>
    </sheetView>
  </sheetViews>
  <sheetFormatPr defaultRowHeight="15" x14ac:dyDescent="0.25"/>
  <cols>
    <col min="1" max="1" width="6" customWidth="1"/>
    <col min="2" max="2" width="59" bestFit="1" customWidth="1"/>
    <col min="3" max="3" width="35.42578125" customWidth="1"/>
    <col min="4" max="4" width="37.42578125" customWidth="1"/>
    <col min="5" max="5" width="9.85546875" customWidth="1"/>
    <col min="6" max="8" width="10.7109375" customWidth="1"/>
    <col min="9" max="9" width="10.42578125" customWidth="1"/>
  </cols>
  <sheetData>
    <row r="1" spans="1:9" s="3" customFormat="1" ht="48.75" thickBot="1" x14ac:dyDescent="0.3">
      <c r="A1" s="28" t="s">
        <v>173</v>
      </c>
      <c r="B1" s="28" t="s">
        <v>0</v>
      </c>
      <c r="C1" s="29" t="s">
        <v>1</v>
      </c>
      <c r="D1" s="29" t="s">
        <v>43</v>
      </c>
      <c r="E1" s="29" t="s">
        <v>2</v>
      </c>
      <c r="F1" s="30" t="s">
        <v>107</v>
      </c>
      <c r="G1" s="30" t="s">
        <v>131</v>
      </c>
      <c r="H1" s="30" t="s">
        <v>4</v>
      </c>
      <c r="I1" s="31" t="s">
        <v>106</v>
      </c>
    </row>
    <row r="2" spans="1:9" s="56" customFormat="1" ht="15.75" thickBot="1" x14ac:dyDescent="0.3">
      <c r="A2" s="123" t="s">
        <v>172</v>
      </c>
      <c r="B2" s="124"/>
      <c r="C2" s="124"/>
      <c r="D2" s="124"/>
      <c r="E2" s="125"/>
      <c r="F2" s="30"/>
      <c r="G2" s="30"/>
      <c r="H2" s="126">
        <v>1</v>
      </c>
      <c r="I2" s="31"/>
    </row>
    <row r="3" spans="1:9" x14ac:dyDescent="0.25">
      <c r="A3" s="36">
        <f>'1. den'!A2</f>
        <v>1</v>
      </c>
      <c r="B3" s="34" t="str">
        <f>'1. den'!B2</f>
        <v>Základní pojmy energetiky, SEK, energetická legislativa</v>
      </c>
      <c r="C3" s="33" t="str">
        <f>'1. den'!C2</f>
        <v>Ing. Roman Portužák, CSc.</v>
      </c>
      <c r="D3" s="68" t="str">
        <f>'1. den'!D2</f>
        <v>Všechny - přehledově</v>
      </c>
      <c r="E3" s="33">
        <f>'1. den'!E2</f>
        <v>2</v>
      </c>
      <c r="F3" s="117">
        <v>1</v>
      </c>
      <c r="G3" s="105" t="s">
        <v>132</v>
      </c>
      <c r="H3" s="127"/>
      <c r="I3" s="108">
        <v>42488</v>
      </c>
    </row>
    <row r="4" spans="1:9" x14ac:dyDescent="0.25">
      <c r="A4" s="37">
        <f>'1. den'!A6</f>
        <v>2</v>
      </c>
      <c r="B4" s="35" t="str">
        <f>'1. den'!B6</f>
        <v>Bezpečnost a ochrana zdraví při práci (BOZP)</v>
      </c>
      <c r="C4" s="32" t="str">
        <f>'1. den'!C6</f>
        <v>Prof. Ing. Karel Sokanský, CSc.</v>
      </c>
      <c r="D4" s="69" t="str">
        <f>'1. den'!D6</f>
        <v>Všechny - přehledově</v>
      </c>
      <c r="E4" s="48">
        <f>'1. den'!E6</f>
        <v>2</v>
      </c>
      <c r="F4" s="118"/>
      <c r="G4" s="106"/>
      <c r="H4" s="127"/>
      <c r="I4" s="109"/>
    </row>
    <row r="5" spans="1:9" x14ac:dyDescent="0.25">
      <c r="A5" s="38">
        <f>'1. den'!A10</f>
        <v>3</v>
      </c>
      <c r="B5" s="39" t="str">
        <f>'1. den'!B10</f>
        <v>Revize elektrických zařízení</v>
      </c>
      <c r="C5" s="40" t="str">
        <f>'1. den'!C10</f>
        <v>Ing. Jan Dudek, Ph.D.</v>
      </c>
      <c r="D5" s="70" t="str">
        <f>'1. den'!D10</f>
        <v>Všechny - přehledově</v>
      </c>
      <c r="E5" s="40">
        <f>'1. den'!E10</f>
        <v>2</v>
      </c>
      <c r="F5" s="118"/>
      <c r="G5" s="106"/>
      <c r="H5" s="127"/>
      <c r="I5" s="109"/>
    </row>
    <row r="6" spans="1:9" ht="15.75" thickBot="1" x14ac:dyDescent="0.3">
      <c r="A6" s="42">
        <f>'1. den'!A15</f>
        <v>4</v>
      </c>
      <c r="B6" s="43" t="str">
        <f>'1. den'!B15</f>
        <v>Připojení elektrického zařízení k síti</v>
      </c>
      <c r="C6" s="44" t="str">
        <f>'1. den'!C15</f>
        <v>Ing. Jan Dudek, Ph.D.</v>
      </c>
      <c r="D6" s="70" t="str">
        <f>'1. den'!D15</f>
        <v>Všechny - přehledově</v>
      </c>
      <c r="E6" s="44">
        <f>'1. den'!E15</f>
        <v>2</v>
      </c>
      <c r="F6" s="119"/>
      <c r="G6" s="107"/>
      <c r="H6" s="127"/>
      <c r="I6" s="110"/>
    </row>
    <row r="7" spans="1:9" x14ac:dyDescent="0.25">
      <c r="A7" s="36">
        <f>'2. den'!A2</f>
        <v>5</v>
      </c>
      <c r="B7" s="34" t="str">
        <f>'2. den'!B2</f>
        <v>Výroba elektřiny, strojní část</v>
      </c>
      <c r="C7" s="33" t="str">
        <f>'2. den'!C2</f>
        <v>Doc. Ing. Kamil Kolarčík, CSc.</v>
      </c>
      <c r="D7" s="68" t="str">
        <f>'2. den'!D2</f>
        <v>§4, odst (1), písm a) výroba elektřiny</v>
      </c>
      <c r="E7" s="33">
        <f>'2. den'!E2</f>
        <v>3</v>
      </c>
      <c r="F7" s="102">
        <v>2</v>
      </c>
      <c r="G7" s="105" t="s">
        <v>132</v>
      </c>
      <c r="H7" s="127"/>
      <c r="I7" s="108">
        <f>I3+1</f>
        <v>42489</v>
      </c>
    </row>
    <row r="8" spans="1:9" s="41" customFormat="1" x14ac:dyDescent="0.25">
      <c r="A8" s="38">
        <f>'2. den'!A6</f>
        <v>6</v>
      </c>
      <c r="B8" s="39" t="str">
        <f>'2. den'!B6</f>
        <v>Výroba elektřiny, část elektro</v>
      </c>
      <c r="C8" s="40" t="str">
        <f>'2. den'!C6</f>
        <v>Doc. Ing. Radomír Goňo, Ph.D.</v>
      </c>
      <c r="D8" s="70" t="str">
        <f>CONCATENATE('2. den'!D6,", ",'2. den'!D7)</f>
        <v xml:space="preserve">§4, odst (1), písm a) výroba elektřiny, </v>
      </c>
      <c r="E8" s="40">
        <f>'2. den'!E6</f>
        <v>1</v>
      </c>
      <c r="F8" s="103"/>
      <c r="G8" s="106"/>
      <c r="H8" s="127"/>
      <c r="I8" s="109"/>
    </row>
    <row r="9" spans="1:9" s="41" customFormat="1" x14ac:dyDescent="0.25">
      <c r="A9" s="38">
        <f>'2. den'!A11</f>
        <v>7</v>
      </c>
      <c r="B9" s="39" t="str">
        <f>'2. den'!B11</f>
        <v>Úvod do jaderné energetiky</v>
      </c>
      <c r="C9" s="40" t="str">
        <f>'2. den'!C11</f>
        <v>Prof. Ing. Pavel Kolat, DrSc.</v>
      </c>
      <c r="D9" s="70" t="str">
        <f>CONCATENATE('2. den'!D11,", ",'2. den'!D12)</f>
        <v xml:space="preserve">§4, odst (1), písm a) výroba elektřiny, </v>
      </c>
      <c r="E9" s="40">
        <f>'2. den'!E11</f>
        <v>3</v>
      </c>
      <c r="F9" s="103"/>
      <c r="G9" s="106"/>
      <c r="H9" s="127"/>
      <c r="I9" s="109"/>
    </row>
    <row r="10" spans="1:9" s="41" customFormat="1" ht="30" customHeight="1" thickBot="1" x14ac:dyDescent="0.3">
      <c r="A10" s="38">
        <f>'2. den'!A16</f>
        <v>8</v>
      </c>
      <c r="B10" s="39" t="str">
        <f>'2. den'!B16</f>
        <v>Moderní jaderné zdroje</v>
      </c>
      <c r="C10" s="40" t="str">
        <f>'2. den'!C16</f>
        <v>Prof. Ing. Pavel Kolat, DrSc.</v>
      </c>
      <c r="D10" s="70" t="str">
        <f>CONCATENATE('2. den'!D16," ",'2. den'!D17)</f>
        <v>§4, odst (1), písm a) výroba elektřiny §4, odst (1), písm h) výroba tepelné energie</v>
      </c>
      <c r="E10" s="40">
        <f>'2. den'!E16</f>
        <v>1</v>
      </c>
      <c r="F10" s="103"/>
      <c r="G10" s="106"/>
      <c r="H10" s="127"/>
      <c r="I10" s="109"/>
    </row>
    <row r="11" spans="1:9" s="41" customFormat="1" ht="25.5" x14ac:dyDescent="0.25">
      <c r="A11" s="45">
        <f>'3. den'!A2</f>
        <v>9</v>
      </c>
      <c r="B11" s="46" t="str">
        <f>'3. den'!B2</f>
        <v>Elektrárny s plynovými turbínami, paroplynový cyklus</v>
      </c>
      <c r="C11" s="47" t="str">
        <f>'3. den'!C2</f>
        <v>Ing. Radim Janalík, Ph.D.</v>
      </c>
      <c r="D11" s="72" t="str">
        <f>CONCATENATE('3. den'!D2,", ",'3. den'!D3)</f>
        <v>§4, odst (1), písm a) výroba elektřiny, §4, odst (1), písm h) výroba tepelné energie</v>
      </c>
      <c r="E11" s="47">
        <f>'3. den'!E2</f>
        <v>2</v>
      </c>
      <c r="F11" s="117">
        <v>3</v>
      </c>
      <c r="G11" s="105" t="s">
        <v>132</v>
      </c>
      <c r="H11" s="127"/>
      <c r="I11" s="108">
        <f>I3+14</f>
        <v>42502</v>
      </c>
    </row>
    <row r="12" spans="1:9" ht="25.5" x14ac:dyDescent="0.25">
      <c r="A12" s="38">
        <f>'3. den'!A6</f>
        <v>10</v>
      </c>
      <c r="B12" s="39" t="str">
        <f>'3. den'!B6</f>
        <v>Kombinovaná výroba elektřiny a tepla</v>
      </c>
      <c r="C12" s="40" t="str">
        <f>'3. den'!C6</f>
        <v>Doc. Ing. Jiří Míka, CSc.</v>
      </c>
      <c r="D12" s="70" t="str">
        <f>CONCATENATE('3. den'!D6," ",'3. den'!D7)</f>
        <v>§4, odst (1), písm a) výroba elektřiny §4, odst (1), písm h) výroba tepelné energie</v>
      </c>
      <c r="E12" s="40">
        <f>'3. den'!E6</f>
        <v>2</v>
      </c>
      <c r="F12" s="118"/>
      <c r="G12" s="106"/>
      <c r="H12" s="127"/>
      <c r="I12" s="109"/>
    </row>
    <row r="13" spans="1:9" x14ac:dyDescent="0.25">
      <c r="A13" s="38">
        <f>'3. den'!A11</f>
        <v>11</v>
      </c>
      <c r="B13" s="39" t="str">
        <f>'3. den'!B11</f>
        <v>Distribuce tepla</v>
      </c>
      <c r="C13" s="40" t="str">
        <f>'3. den'!C11</f>
        <v>Doc. Ing. Jiří Míka, CSc.</v>
      </c>
      <c r="D13" s="70" t="str">
        <f>CONCATENATE('3. den'!D11," ",'3. den'!D12)</f>
        <v xml:space="preserve">§4, odst (1), písm i) rozvod tepelné energie </v>
      </c>
      <c r="E13" s="40">
        <f>'3. den'!E11</f>
        <v>1</v>
      </c>
      <c r="F13" s="118"/>
      <c r="G13" s="106"/>
      <c r="H13" s="127"/>
      <c r="I13" s="109"/>
    </row>
    <row r="14" spans="1:9" ht="26.25" thickBot="1" x14ac:dyDescent="0.3">
      <c r="A14" s="38">
        <f>'3. den'!A16</f>
        <v>12</v>
      </c>
      <c r="B14" s="39" t="str">
        <f>'3. den'!B16</f>
        <v>Kontroly ve výrobě a distribuci tepla</v>
      </c>
      <c r="C14" s="40" t="str">
        <f>'3. den'!C16</f>
        <v>Mgr. Jan Teicher</v>
      </c>
      <c r="D14" s="70" t="str">
        <f>CONCATENATE('3. den'!D16," ",'3. den'!D17)</f>
        <v>§4, odst (1), písm i) rozvod tepelné energie §4, odst (1), písm h) výroba tepelné energie</v>
      </c>
      <c r="E14" s="40">
        <f>'3. den'!E16</f>
        <v>3</v>
      </c>
      <c r="F14" s="119"/>
      <c r="G14" s="107"/>
      <c r="H14" s="128"/>
      <c r="I14" s="110"/>
    </row>
    <row r="15" spans="1:9" ht="15.75" thickBot="1" x14ac:dyDescent="0.3">
      <c r="A15" s="111" t="s">
        <v>175</v>
      </c>
      <c r="B15" s="112"/>
      <c r="C15" s="112"/>
      <c r="D15" s="112"/>
      <c r="E15" s="113"/>
      <c r="F15" s="77"/>
      <c r="G15" s="80"/>
      <c r="H15" s="120">
        <v>2</v>
      </c>
      <c r="I15" s="81"/>
    </row>
    <row r="16" spans="1:9" x14ac:dyDescent="0.25">
      <c r="A16" s="38">
        <f>'4. den'!A2</f>
        <v>13</v>
      </c>
      <c r="B16" s="39" t="str">
        <f>'4. den'!B2</f>
        <v>Prvky elektrizační soustavy</v>
      </c>
      <c r="C16" s="40" t="str">
        <f>'4. den'!C2</f>
        <v>Prof. Ing. Stanislav Rusek, CSc.</v>
      </c>
      <c r="D16" s="70" t="str">
        <f>'4. den'!D2</f>
        <v>§4, odst (1), písm c) přenos elektřiny</v>
      </c>
      <c r="E16" s="40">
        <f>'4. den'!E2</f>
        <v>2</v>
      </c>
      <c r="F16" s="102">
        <v>4</v>
      </c>
      <c r="G16" s="105" t="s">
        <v>132</v>
      </c>
      <c r="H16" s="121"/>
      <c r="I16" s="109">
        <f>I7+14</f>
        <v>42503</v>
      </c>
    </row>
    <row r="17" spans="1:9" x14ac:dyDescent="0.25">
      <c r="A17" s="38">
        <f>'4. den'!A7</f>
        <v>14</v>
      </c>
      <c r="B17" s="39" t="str">
        <f>'4. den'!B7</f>
        <v>Přenos elektřiny</v>
      </c>
      <c r="C17" s="40" t="str">
        <f>'4. den'!C7</f>
        <v>Prof. Ing. Stanislav Rusek, CSc.</v>
      </c>
      <c r="D17" s="70" t="str">
        <f>'4. den'!D7</f>
        <v>§4, odst (1), písm c) přenos elektřiny</v>
      </c>
      <c r="E17" s="40">
        <f>'4. den'!E7</f>
        <v>2</v>
      </c>
      <c r="F17" s="103"/>
      <c r="G17" s="106"/>
      <c r="H17" s="121"/>
      <c r="I17" s="109"/>
    </row>
    <row r="18" spans="1:9" x14ac:dyDescent="0.25">
      <c r="A18" s="38">
        <f>'4. den'!A11</f>
        <v>15</v>
      </c>
      <c r="B18" s="39" t="str">
        <f>'4. den'!B11</f>
        <v>Spolehlivost a bezpečnost přenosové soustavy</v>
      </c>
      <c r="C18" s="40" t="str">
        <f>'4. den'!C11</f>
        <v>Prof. Ing. Stanislav Rusek, CSc.</v>
      </c>
      <c r="D18" s="70" t="str">
        <f>'4. den'!D11</f>
        <v>§4, odst (1), písm c) přenos elektřiny</v>
      </c>
      <c r="E18" s="40">
        <f>'4. den'!E11</f>
        <v>1</v>
      </c>
      <c r="F18" s="103"/>
      <c r="G18" s="106"/>
      <c r="H18" s="121"/>
      <c r="I18" s="109"/>
    </row>
    <row r="19" spans="1:9" x14ac:dyDescent="0.25">
      <c r="A19" s="38">
        <f>'4. den'!A15</f>
        <v>16</v>
      </c>
      <c r="B19" s="39" t="str">
        <f>'4. den'!B15</f>
        <v>Distribuce elektřiny, lokální distribuce elektřiny</v>
      </c>
      <c r="C19" s="40" t="str">
        <f>'4. den'!C15</f>
        <v>Ing. Roman Portužák, CSc.</v>
      </c>
      <c r="D19" s="70" t="str">
        <f>'4. den'!D15</f>
        <v>§4, odst (1), písm e) distribuce elektřiny</v>
      </c>
      <c r="E19" s="40">
        <f>'4. den'!E15</f>
        <v>1</v>
      </c>
      <c r="F19" s="103"/>
      <c r="G19" s="106"/>
      <c r="H19" s="121"/>
      <c r="I19" s="109"/>
    </row>
    <row r="20" spans="1:9" x14ac:dyDescent="0.25">
      <c r="A20" s="38">
        <f>'4. den'!A20</f>
        <v>17</v>
      </c>
      <c r="B20" s="39" t="str">
        <f>'4. den'!B20</f>
        <v>Provoz, údržba a měření v distribuční soustavě (NEO)</v>
      </c>
      <c r="C20" s="39" t="str">
        <f>'4. den'!C20</f>
        <v>Ing. Roman Portužák, CSc.</v>
      </c>
      <c r="D20" s="70" t="str">
        <f>'4. den'!D20</f>
        <v>§4, odst (1), písm e) distribuce elektřiny</v>
      </c>
      <c r="E20" s="40">
        <f>'4. den'!E20</f>
        <v>1</v>
      </c>
      <c r="F20" s="103"/>
      <c r="G20" s="106"/>
      <c r="H20" s="121"/>
      <c r="I20" s="109"/>
    </row>
    <row r="21" spans="1:9" ht="30.75" thickBot="1" x14ac:dyDescent="0.3">
      <c r="A21" s="38">
        <f>'4. den'!A25</f>
        <v>18</v>
      </c>
      <c r="B21" s="58" t="str">
        <f>'4. den'!B25</f>
        <v>Spolehlivost distribuční soustavy, spolehlivostní ukazatele SAIDI, SAIFI</v>
      </c>
      <c r="C21" s="40" t="str">
        <f>'4. den'!C25</f>
        <v>Prof. Ing. Stanislav Rusek, CSc.</v>
      </c>
      <c r="D21" s="70" t="str">
        <f>'4. den'!D25</f>
        <v>§4, odst (1), písm e) distribuce elektřiny</v>
      </c>
      <c r="E21" s="40">
        <f>'4. den'!E25</f>
        <v>1</v>
      </c>
      <c r="F21" s="104"/>
      <c r="G21" s="107"/>
      <c r="H21" s="121"/>
      <c r="I21" s="110"/>
    </row>
    <row r="22" spans="1:9" x14ac:dyDescent="0.25">
      <c r="A22" s="36">
        <f>'6. den'!A2</f>
        <v>24</v>
      </c>
      <c r="B22" s="34" t="str">
        <f>'6. den'!B2</f>
        <v>Exkurze teplárna a rozovodna 110 kV/NN</v>
      </c>
      <c r="C22" s="33" t="str">
        <f>'6. den'!C2</f>
        <v>Ing. Roman Portužák, CSc.</v>
      </c>
      <c r="D22" s="68" t="str">
        <f>'6. den'!D2</f>
        <v>§4, odst (1), písm a) výroba elektřiny</v>
      </c>
      <c r="E22" s="33">
        <f>'6. den'!E2</f>
        <v>4</v>
      </c>
      <c r="F22" s="102">
        <v>6</v>
      </c>
      <c r="G22" s="105" t="s">
        <v>132</v>
      </c>
      <c r="H22" s="121"/>
      <c r="I22" s="108">
        <f>I11+15</f>
        <v>42517</v>
      </c>
    </row>
    <row r="23" spans="1:9" x14ac:dyDescent="0.25">
      <c r="A23" s="38">
        <f>'6. den'!A7</f>
        <v>25</v>
      </c>
      <c r="B23" s="39" t="str">
        <f>'6. den'!B7</f>
        <v>Exkurze - rozvod tepla a distribuce elektřiny</v>
      </c>
      <c r="C23" s="40" t="str">
        <f>'6. den'!C7</f>
        <v>Ing. Roman Portužák, CSc.</v>
      </c>
      <c r="D23" s="70" t="str">
        <f>'6. den'!D7</f>
        <v>§4, odst (1), písm i) rozvod tepelné energie</v>
      </c>
      <c r="E23" s="40">
        <f>'6. den'!E7</f>
        <v>3</v>
      </c>
      <c r="F23" s="103"/>
      <c r="G23" s="106"/>
      <c r="H23" s="121"/>
      <c r="I23" s="109"/>
    </row>
    <row r="24" spans="1:9" ht="30.75" thickBot="1" x14ac:dyDescent="0.3">
      <c r="A24" s="42">
        <f>'6. den'!A11</f>
        <v>26</v>
      </c>
      <c r="B24" s="49" t="str">
        <f>'6. den'!B11</f>
        <v>Kontrolní test - výroba elektřiny v klasických a jaderných elektrárnách, přenos a distribuce elektřiny</v>
      </c>
      <c r="C24" s="49" t="str">
        <f>'6. den'!C11</f>
        <v>Ing. Roman Portužák, CSc.</v>
      </c>
      <c r="D24" s="89" t="str">
        <f>'6. den'!D11</f>
        <v>Všechny - přehledově</v>
      </c>
      <c r="E24" s="49">
        <f>'6. den'!E11</f>
        <v>1</v>
      </c>
      <c r="F24" s="104"/>
      <c r="G24" s="107"/>
      <c r="H24" s="122"/>
      <c r="I24" s="110"/>
    </row>
    <row r="25" spans="1:9" ht="15.75" thickBot="1" x14ac:dyDescent="0.3">
      <c r="A25" s="111" t="s">
        <v>174</v>
      </c>
      <c r="B25" s="112"/>
      <c r="C25" s="112"/>
      <c r="D25" s="112"/>
      <c r="E25" s="113"/>
      <c r="F25" s="75"/>
      <c r="G25" s="76"/>
      <c r="H25" s="114">
        <v>3</v>
      </c>
      <c r="I25" s="74"/>
    </row>
    <row r="26" spans="1:9" s="41" customFormat="1" ht="25.5" x14ac:dyDescent="0.25">
      <c r="A26" s="45">
        <f>'5. den'!A2</f>
        <v>19</v>
      </c>
      <c r="B26" s="46" t="str">
        <f>'5. den'!B2</f>
        <v>Biomasa, bioplyn</v>
      </c>
      <c r="C26" s="47" t="str">
        <f>'5. den'!C2</f>
        <v>Prof. Ing. Pavel Kolat, DrSc.</v>
      </c>
      <c r="D26" s="72" t="str">
        <f>CONCATENATE('5. den'!D2," ",'5. den'!D3)</f>
        <v>§4, odst (1), písm a) výroba elektřiny §4, odst (1), písm h) výroba tepelné energie</v>
      </c>
      <c r="E26" s="47">
        <f>'5. den'!E2</f>
        <v>2</v>
      </c>
      <c r="F26" s="102">
        <v>5</v>
      </c>
      <c r="G26" s="105" t="s">
        <v>132</v>
      </c>
      <c r="H26" s="115"/>
      <c r="I26" s="108">
        <f>I16+13</f>
        <v>42516</v>
      </c>
    </row>
    <row r="27" spans="1:9" ht="25.5" x14ac:dyDescent="0.25">
      <c r="A27" s="38">
        <f>'5. den'!A7</f>
        <v>20</v>
      </c>
      <c r="B27" s="39" t="str">
        <f>'5. den'!B7</f>
        <v>Netradiční plyny</v>
      </c>
      <c r="C27" s="40" t="str">
        <f>'5. den'!C7</f>
        <v>Prof. Ing. Pavel Kolat, DrSc.</v>
      </c>
      <c r="D27" s="70" t="str">
        <f>CONCATENATE('5. den'!D7," ",'5. den'!D8)</f>
        <v>§4, odst (1), písm a) výroba elektřiny §4, odst (1), písm h) výroba tepelné energie</v>
      </c>
      <c r="E27" s="40">
        <f>'5. den'!E7</f>
        <v>1</v>
      </c>
      <c r="F27" s="103"/>
      <c r="G27" s="106"/>
      <c r="H27" s="115"/>
      <c r="I27" s="109"/>
    </row>
    <row r="28" spans="1:9" ht="25.5" x14ac:dyDescent="0.25">
      <c r="A28" s="38">
        <f>'5. den'!A12</f>
        <v>21</v>
      </c>
      <c r="B28" s="39" t="str">
        <f>'5. den'!B12</f>
        <v>Energetická likvidace odpadů</v>
      </c>
      <c r="C28" s="40" t="str">
        <f>'5. den'!C12</f>
        <v>Prof. Ing. Pavel Kolat, DrSc.</v>
      </c>
      <c r="D28" s="70" t="str">
        <f>CONCATENATE('5. den'!D12," ",'5. den'!D13)</f>
        <v>§4, odst (1), písm a) výroba elektřiny §4, odst (1), písm h) výroba tepelné energie</v>
      </c>
      <c r="E28" s="40">
        <f>'5. den'!E12</f>
        <v>2</v>
      </c>
      <c r="F28" s="103"/>
      <c r="G28" s="106"/>
      <c r="H28" s="115"/>
      <c r="I28" s="109"/>
    </row>
    <row r="29" spans="1:9" x14ac:dyDescent="0.25">
      <c r="A29" s="38">
        <f>'5. den'!A17</f>
        <v>22</v>
      </c>
      <c r="B29" s="39" t="str">
        <f>'5. den'!B17</f>
        <v>OZE - Vodní a větrné elektrárny</v>
      </c>
      <c r="C29" s="40" t="str">
        <f>'5. den'!C17</f>
        <v>Ing. Zbyszek Szeliga, Ph.D.</v>
      </c>
      <c r="D29" s="70" t="str">
        <f>'5. den'!D17</f>
        <v>§4, odst (1), písm a) výroba elektřiny</v>
      </c>
      <c r="E29" s="40">
        <f>'5. den'!E17</f>
        <v>2</v>
      </c>
      <c r="F29" s="103"/>
      <c r="G29" s="106"/>
      <c r="H29" s="115"/>
      <c r="I29" s="109"/>
    </row>
    <row r="30" spans="1:9" ht="26.25" thickBot="1" x14ac:dyDescent="0.3">
      <c r="A30" s="42">
        <f>'5. den'!A22</f>
        <v>23</v>
      </c>
      <c r="B30" s="49" t="str">
        <f>'5. den'!B22</f>
        <v>OZE - Solární systémy, geotermální energie, (tepelná čerpadla)</v>
      </c>
      <c r="C30" s="49" t="str">
        <f>'5. den'!C22</f>
        <v>Doc. Ing. Mojmír Vrtek, Ph.D.</v>
      </c>
      <c r="D30" s="89" t="str">
        <f>CONCATENATE('5. den'!D22," ",'5. den'!D23)</f>
        <v>§4, odst (1), písm a) výroba elektřiny §4, odst (1), písm h) výroba tepelné energie</v>
      </c>
      <c r="E30" s="49">
        <f>'5. den'!E22</f>
        <v>1</v>
      </c>
      <c r="F30" s="104"/>
      <c r="G30" s="107"/>
      <c r="H30" s="116"/>
      <c r="I30" s="110"/>
    </row>
    <row r="31" spans="1:9" ht="15.75" thickBot="1" x14ac:dyDescent="0.3">
      <c r="A31" s="97" t="s">
        <v>176</v>
      </c>
      <c r="B31" s="98"/>
      <c r="C31" s="98"/>
      <c r="D31" s="98"/>
      <c r="E31" s="99"/>
      <c r="F31" s="75"/>
      <c r="G31" s="76"/>
      <c r="H31" s="100">
        <v>4</v>
      </c>
      <c r="I31" s="74"/>
    </row>
    <row r="32" spans="1:9" s="41" customFormat="1" ht="51" x14ac:dyDescent="0.25">
      <c r="A32" s="45">
        <f>'7. den'!A2</f>
        <v>27</v>
      </c>
      <c r="B32" s="46" t="str">
        <f>'7. den'!B2</f>
        <v>Prvky plynárenské soustavy</v>
      </c>
      <c r="C32" s="47" t="str">
        <f>'7. den'!C2</f>
        <v>Doc. Ing. Jiří Míka, CSc.</v>
      </c>
      <c r="D32" s="72" t="str">
        <f>CONCATENATE('7. den'!D2,", ",'7. den'!D3," ",'7. den'!D4," ",'7. den'!D5)</f>
        <v>§4, odst (1), písm b) výroba plynu, §4, odst (1), písm d) přeprava plynu §4, odst (1), písm f) distribuce plynu §4, odst (1), písm g) uskladňování plynu</v>
      </c>
      <c r="E32" s="47">
        <f>'7. den'!E2</f>
        <v>2</v>
      </c>
      <c r="F32" s="102">
        <v>7</v>
      </c>
      <c r="G32" s="105" t="s">
        <v>132</v>
      </c>
      <c r="H32" s="100"/>
      <c r="I32" s="108">
        <f>I22+13</f>
        <v>42530</v>
      </c>
    </row>
    <row r="33" spans="1:9" x14ac:dyDescent="0.25">
      <c r="A33" s="38">
        <f>'7. den'!A7</f>
        <v>28</v>
      </c>
      <c r="B33" s="39" t="str">
        <f>'7. den'!B7</f>
        <v>Výroba zemního plynu</v>
      </c>
      <c r="C33" s="40" t="str">
        <f>'7. den'!C7</f>
        <v>Doc. Ing. Jiří Míka, CSc.</v>
      </c>
      <c r="D33" s="70" t="str">
        <f>CONCATENATE('7. den'!D7,", ",'7. den'!D8)</f>
        <v xml:space="preserve">§4, odst (1), písm b) výroba plynu, </v>
      </c>
      <c r="E33" s="40">
        <f>'7. den'!E7</f>
        <v>1</v>
      </c>
      <c r="F33" s="103"/>
      <c r="G33" s="106"/>
      <c r="H33" s="100"/>
      <c r="I33" s="109"/>
    </row>
    <row r="34" spans="1:9" x14ac:dyDescent="0.25">
      <c r="A34" s="38">
        <f>'7. den'!A10</f>
        <v>29</v>
      </c>
      <c r="B34" s="39" t="str">
        <f>'7. den'!B10</f>
        <v>Přeprava zemního plynu</v>
      </c>
      <c r="C34" s="40" t="str">
        <f>'7. den'!C10</f>
        <v>Doc. Ing. Jiří Míka, CSc.</v>
      </c>
      <c r="D34" s="70" t="str">
        <f>CONCATENATE('7. den'!D10,", ",'7. den'!D11)</f>
        <v xml:space="preserve">§4, odst (1), písm d) přeprava plynu, </v>
      </c>
      <c r="E34" s="40">
        <f>'7. den'!E10</f>
        <v>2</v>
      </c>
      <c r="F34" s="103"/>
      <c r="G34" s="106"/>
      <c r="H34" s="100"/>
      <c r="I34" s="109"/>
    </row>
    <row r="35" spans="1:9" x14ac:dyDescent="0.25">
      <c r="A35" s="38">
        <f>'7. den'!A15</f>
        <v>30</v>
      </c>
      <c r="B35" s="39" t="str">
        <f>'7. den'!B15</f>
        <v>Distribuce zemního plynu</v>
      </c>
      <c r="C35" s="40" t="str">
        <f>'7. den'!C15</f>
        <v>Doc. Ing. Jiří Míka, CSc.</v>
      </c>
      <c r="D35" s="70" t="str">
        <f>'7. den'!D15</f>
        <v>§4, odst (1), písm f) distribuce plynu</v>
      </c>
      <c r="E35" s="40">
        <f>'7. den'!E15</f>
        <v>1</v>
      </c>
      <c r="F35" s="103"/>
      <c r="G35" s="106"/>
      <c r="H35" s="100"/>
      <c r="I35" s="109"/>
    </row>
    <row r="36" spans="1:9" x14ac:dyDescent="0.25">
      <c r="A36" s="38">
        <f>'7. den'!A18</f>
        <v>31</v>
      </c>
      <c r="B36" s="39" t="str">
        <f>'7. den'!B18</f>
        <v>Vtlačování bioplynů do plynárenských soustav</v>
      </c>
      <c r="C36" s="40" t="str">
        <f>'7. den'!C18</f>
        <v>Doc. Ing. Jiří Míka, CSc.</v>
      </c>
      <c r="D36" s="70" t="str">
        <f>'7. den'!D18</f>
        <v>§4, odst (1), písm f) distribuce plynu</v>
      </c>
      <c r="E36" s="40">
        <f>'7. den'!E18</f>
        <v>1</v>
      </c>
      <c r="F36" s="103"/>
      <c r="G36" s="106"/>
      <c r="H36" s="100"/>
      <c r="I36" s="109"/>
    </row>
    <row r="37" spans="1:9" ht="15.75" thickBot="1" x14ac:dyDescent="0.3">
      <c r="A37" s="38">
        <f>'7. den'!A22</f>
        <v>32</v>
      </c>
      <c r="B37" s="39" t="str">
        <f>'7. den'!B22</f>
        <v>Uskladňování energií, zemního plynu</v>
      </c>
      <c r="C37" s="40" t="str">
        <f>'7. den'!C22</f>
        <v>Doc. Ing. Jiří Míka, CSc.</v>
      </c>
      <c r="D37" s="70" t="str">
        <f>'7. den'!D22</f>
        <v>§4, odst (1), písm g) uskladňování plynu</v>
      </c>
      <c r="E37" s="40">
        <f>'7. den'!E22</f>
        <v>1</v>
      </c>
      <c r="F37" s="104"/>
      <c r="G37" s="107"/>
      <c r="H37" s="100"/>
      <c r="I37" s="110"/>
    </row>
    <row r="38" spans="1:9" ht="26.25" thickBot="1" x14ac:dyDescent="0.3">
      <c r="A38" s="45">
        <f>'8. den'!A2</f>
        <v>33</v>
      </c>
      <c r="B38" s="46" t="str">
        <f>'8. den'!B2</f>
        <v>Exkurze elektrárny na netradiční plyny (skládkové plyny)</v>
      </c>
      <c r="C38" s="47" t="str">
        <f>'8. den'!C2</f>
        <v>Ing. Roman Portužák, CSc.</v>
      </c>
      <c r="D38" s="72" t="str">
        <f>CONCATENATE('8. den'!D2," ",'8. den'!D3)</f>
        <v>§4, odst (1), písm a) výroba elektřiny §4, odst (1), písm h) výroba tepelné energie</v>
      </c>
      <c r="E38" s="47">
        <f>'8. den'!E2</f>
        <v>2</v>
      </c>
      <c r="F38" s="102">
        <v>8</v>
      </c>
      <c r="G38" s="105" t="s">
        <v>132</v>
      </c>
      <c r="H38" s="100"/>
      <c r="I38" s="108">
        <f>I26+15</f>
        <v>42531</v>
      </c>
    </row>
    <row r="39" spans="1:9" ht="25.5" x14ac:dyDescent="0.25">
      <c r="A39" s="38">
        <f>'8. den'!A4</f>
        <v>34</v>
      </c>
      <c r="B39" s="39" t="str">
        <f>'8. den'!B4</f>
        <v>Exkurze elektrárny na netradiční plyny (důlní a degazační plyny)</v>
      </c>
      <c r="C39" s="40" t="str">
        <f>'8. den'!C4</f>
        <v>Ing. Roman Portužák, CSc.</v>
      </c>
      <c r="D39" s="72" t="str">
        <f>CONCATENATE('8. den'!D2," ",'8. den'!D3)</f>
        <v>§4, odst (1), písm a) výroba elektřiny §4, odst (1), písm h) výroba tepelné energie</v>
      </c>
      <c r="E39" s="40">
        <f>'8. den'!E4</f>
        <v>2</v>
      </c>
      <c r="F39" s="103"/>
      <c r="G39" s="106"/>
      <c r="H39" s="100"/>
      <c r="I39" s="109"/>
    </row>
    <row r="40" spans="1:9" ht="25.5" x14ac:dyDescent="0.25">
      <c r="A40" s="38">
        <f>'8. den'!A8</f>
        <v>35</v>
      </c>
      <c r="B40" s="39" t="str">
        <f>'8. den'!B8</f>
        <v>Exkurze plynová předávací stanice</v>
      </c>
      <c r="C40" s="40" t="str">
        <f>'8. den'!C8</f>
        <v>Ing. Roman Portužák, CSc.</v>
      </c>
      <c r="D40" s="70" t="str">
        <f>CONCATENATE('8. den'!D8," ",'8. den'!D9)</f>
        <v>§4, odst (1), písm d) přeprava plynu §4, odst (1), písm f) distribuce plynu</v>
      </c>
      <c r="E40" s="40">
        <f>'8. den'!E8</f>
        <v>2</v>
      </c>
      <c r="F40" s="103"/>
      <c r="G40" s="106"/>
      <c r="H40" s="100"/>
      <c r="I40" s="109"/>
    </row>
    <row r="41" spans="1:9" ht="15.75" thickBot="1" x14ac:dyDescent="0.3">
      <c r="A41" s="42">
        <f>'8. den'!A10</f>
        <v>36</v>
      </c>
      <c r="B41" s="43" t="str">
        <f>'8. den'!B10</f>
        <v>Závěrečný test, shrnutí, certifikát o absolvování kurzu</v>
      </c>
      <c r="C41" s="44" t="str">
        <f>'8. den'!C10</f>
        <v>Ing. Roman Portužák, CSc.</v>
      </c>
      <c r="D41" s="71" t="str">
        <f>'8. den'!D10</f>
        <v>Všechny - přehledově</v>
      </c>
      <c r="E41" s="44">
        <f>'8. den'!E10</f>
        <v>2</v>
      </c>
      <c r="F41" s="104"/>
      <c r="G41" s="107"/>
      <c r="H41" s="101"/>
      <c r="I41" s="110"/>
    </row>
    <row r="42" spans="1:9" x14ac:dyDescent="0.25">
      <c r="E42">
        <f>SUM(E3:E41)</f>
        <v>64</v>
      </c>
    </row>
  </sheetData>
  <mergeCells count="32">
    <mergeCell ref="A2:E2"/>
    <mergeCell ref="F7:F10"/>
    <mergeCell ref="F11:F14"/>
    <mergeCell ref="G11:G14"/>
    <mergeCell ref="I11:I14"/>
    <mergeCell ref="H2:H14"/>
    <mergeCell ref="F22:F24"/>
    <mergeCell ref="G22:G24"/>
    <mergeCell ref="I22:I24"/>
    <mergeCell ref="G7:G10"/>
    <mergeCell ref="F3:F6"/>
    <mergeCell ref="G3:G6"/>
    <mergeCell ref="I16:I21"/>
    <mergeCell ref="H15:H24"/>
    <mergeCell ref="A15:E15"/>
    <mergeCell ref="F16:F21"/>
    <mergeCell ref="G16:G21"/>
    <mergeCell ref="I3:I6"/>
    <mergeCell ref="I7:I10"/>
    <mergeCell ref="A25:E25"/>
    <mergeCell ref="F26:F30"/>
    <mergeCell ref="G26:G30"/>
    <mergeCell ref="I26:I30"/>
    <mergeCell ref="H25:H30"/>
    <mergeCell ref="A31:E31"/>
    <mergeCell ref="H31:H41"/>
    <mergeCell ref="F32:F37"/>
    <mergeCell ref="G32:G37"/>
    <mergeCell ref="I32:I37"/>
    <mergeCell ref="F38:F41"/>
    <mergeCell ref="G38:G41"/>
    <mergeCell ref="I38:I41"/>
  </mergeCells>
  <hyperlinks>
    <hyperlink ref="F3:F5" location="'1. den'!A1" display="'1. den'!A1"/>
    <hyperlink ref="F7:F9" location="'2. den 21.2.2014'!A1" display="'2. den 21.2.2014'!A1"/>
    <hyperlink ref="F11:F12" location="'3. den'!A1" display="'3. den'!A1"/>
    <hyperlink ref="F22:F24" location="'6. den'!A1" display="'6. den'!A1"/>
    <hyperlink ref="F7:F10" location="'2. den'!A1" display="'2. den'!A1"/>
    <hyperlink ref="F32:F34" location="'7. den'!A1" display="'7. den'!A1"/>
    <hyperlink ref="F26:F27" location="'6. den'!A1" display="'6. den'!A1"/>
    <hyperlink ref="F38:F41" location="'8. den'!A1" display="'8. den'!A1"/>
    <hyperlink ref="F16:F21" location="'4. den'!A1" display="'4. den'!A1"/>
    <hyperlink ref="F26:F30" location="'5. den'!A1" display="'5. den'!A1"/>
  </hyperlinks>
  <pageMargins left="0.70866141732283472" right="0.70866141732283472" top="0.78740157480314965" bottom="0.78740157480314965" header="0.31496062992125984" footer="0.31496062992125984"/>
  <pageSetup paperSize="9" scale="68"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2" sqref="C2"/>
    </sheetView>
  </sheetViews>
  <sheetFormatPr defaultRowHeight="15" x14ac:dyDescent="0.25"/>
  <cols>
    <col min="2" max="2" width="41.7109375" customWidth="1"/>
    <col min="3" max="4" width="9.140625" customWidth="1"/>
  </cols>
  <sheetData>
    <row r="1" spans="1:4" ht="30" x14ac:dyDescent="0.25">
      <c r="A1" s="41" t="s">
        <v>226</v>
      </c>
      <c r="C1" s="90" t="s">
        <v>227</v>
      </c>
      <c r="D1" s="91" t="s">
        <v>228</v>
      </c>
    </row>
    <row r="2" spans="1:4" x14ac:dyDescent="0.25">
      <c r="A2" t="s">
        <v>229</v>
      </c>
      <c r="B2" t="str">
        <f>Úvod!A28</f>
        <v>Energetika v kostce</v>
      </c>
      <c r="C2" s="92">
        <v>23710</v>
      </c>
      <c r="D2" s="92">
        <f>C2*1.21</f>
        <v>28689.1</v>
      </c>
    </row>
    <row r="3" spans="1:4" x14ac:dyDescent="0.25">
      <c r="C3" s="92"/>
      <c r="D3" s="92"/>
    </row>
    <row r="4" spans="1:4" x14ac:dyDescent="0.25">
      <c r="C4" s="92"/>
      <c r="D4" s="92"/>
    </row>
    <row r="5" spans="1:4" x14ac:dyDescent="0.25">
      <c r="C5" s="92"/>
      <c r="D5" s="92"/>
    </row>
    <row r="6" spans="1:4" x14ac:dyDescent="0.25">
      <c r="C6" s="92"/>
      <c r="D6" s="92"/>
    </row>
    <row r="7" spans="1:4" x14ac:dyDescent="0.25">
      <c r="C7" s="92"/>
      <c r="D7" s="9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heetViews>
  <sheetFormatPr defaultRowHeight="15" x14ac:dyDescent="0.25"/>
  <cols>
    <col min="1" max="1" width="6" customWidth="1"/>
    <col min="2" max="2" width="65.42578125" customWidth="1"/>
    <col min="3" max="4" width="35.42578125" customWidth="1"/>
    <col min="5" max="5" width="11" customWidth="1"/>
    <col min="6" max="6" width="10.42578125" hidden="1" customWidth="1"/>
    <col min="7" max="7" width="13.28515625" customWidth="1"/>
  </cols>
  <sheetData>
    <row r="1" spans="1:7" s="3" customFormat="1" ht="36.75" thickBot="1" x14ac:dyDescent="0.3">
      <c r="A1" s="28" t="s">
        <v>173</v>
      </c>
      <c r="B1" s="2" t="s">
        <v>0</v>
      </c>
      <c r="C1" s="1" t="s">
        <v>1</v>
      </c>
      <c r="D1" s="1" t="s">
        <v>43</v>
      </c>
      <c r="E1" s="1" t="s">
        <v>2</v>
      </c>
      <c r="F1" s="1" t="s">
        <v>3</v>
      </c>
      <c r="G1" s="9" t="s">
        <v>4</v>
      </c>
    </row>
    <row r="2" spans="1:7" x14ac:dyDescent="0.25">
      <c r="A2" s="24">
        <v>1</v>
      </c>
      <c r="B2" s="23" t="s">
        <v>233</v>
      </c>
      <c r="C2" s="12" t="s">
        <v>7</v>
      </c>
      <c r="D2" s="12" t="s">
        <v>44</v>
      </c>
      <c r="E2" s="12">
        <v>2</v>
      </c>
      <c r="F2" s="12">
        <v>6</v>
      </c>
      <c r="G2" s="129">
        <v>1</v>
      </c>
    </row>
    <row r="3" spans="1:7" x14ac:dyDescent="0.25">
      <c r="A3" s="7"/>
      <c r="B3" s="10" t="s">
        <v>45</v>
      </c>
      <c r="C3" s="13"/>
      <c r="D3" s="14"/>
      <c r="E3" s="13" t="s">
        <v>234</v>
      </c>
      <c r="F3" s="13"/>
      <c r="G3" s="130"/>
    </row>
    <row r="4" spans="1:7" x14ac:dyDescent="0.25">
      <c r="A4" s="7"/>
      <c r="B4" s="10" t="s">
        <v>46</v>
      </c>
      <c r="C4" s="13"/>
      <c r="D4" s="14"/>
      <c r="E4" s="13"/>
      <c r="F4" s="13"/>
      <c r="G4" s="130"/>
    </row>
    <row r="5" spans="1:7" ht="15.75" thickBot="1" x14ac:dyDescent="0.3">
      <c r="A5" s="7"/>
      <c r="B5" s="11" t="s">
        <v>47</v>
      </c>
      <c r="C5" s="13"/>
      <c r="D5" s="14"/>
      <c r="E5" s="13"/>
      <c r="F5" s="13"/>
      <c r="G5" s="130"/>
    </row>
    <row r="6" spans="1:7" x14ac:dyDescent="0.25">
      <c r="A6" s="24">
        <v>2</v>
      </c>
      <c r="B6" s="23" t="s">
        <v>203</v>
      </c>
      <c r="C6" s="12" t="s">
        <v>204</v>
      </c>
      <c r="D6" s="12" t="s">
        <v>44</v>
      </c>
      <c r="E6" s="12">
        <v>2</v>
      </c>
      <c r="F6" s="12">
        <v>4</v>
      </c>
      <c r="G6" s="130"/>
    </row>
    <row r="7" spans="1:7" x14ac:dyDescent="0.25">
      <c r="A7" s="7"/>
      <c r="B7" s="11" t="s">
        <v>205</v>
      </c>
      <c r="C7" s="13"/>
      <c r="D7" s="14"/>
      <c r="E7" s="13" t="s">
        <v>235</v>
      </c>
      <c r="F7" s="13"/>
      <c r="G7" s="130"/>
    </row>
    <row r="8" spans="1:7" x14ac:dyDescent="0.25">
      <c r="A8" s="7"/>
      <c r="B8" s="11" t="s">
        <v>206</v>
      </c>
      <c r="C8" s="13"/>
      <c r="D8" s="14"/>
      <c r="E8" s="13"/>
      <c r="F8" s="13"/>
      <c r="G8" s="130"/>
    </row>
    <row r="9" spans="1:7" ht="15.75" thickBot="1" x14ac:dyDescent="0.3">
      <c r="A9" s="8"/>
      <c r="B9" s="18" t="s">
        <v>207</v>
      </c>
      <c r="C9" s="16"/>
      <c r="D9" s="17"/>
      <c r="E9" s="16"/>
      <c r="F9" s="16"/>
      <c r="G9" s="130"/>
    </row>
    <row r="10" spans="1:7" x14ac:dyDescent="0.25">
      <c r="A10" s="24">
        <v>3</v>
      </c>
      <c r="B10" s="23" t="s">
        <v>209</v>
      </c>
      <c r="C10" s="12" t="s">
        <v>208</v>
      </c>
      <c r="D10" s="12" t="s">
        <v>44</v>
      </c>
      <c r="E10" s="12">
        <v>2</v>
      </c>
      <c r="F10" s="12">
        <v>2</v>
      </c>
      <c r="G10" s="130"/>
    </row>
    <row r="11" spans="1:7" x14ac:dyDescent="0.25">
      <c r="A11" s="7"/>
      <c r="B11" s="11" t="s">
        <v>210</v>
      </c>
      <c r="C11" s="13"/>
      <c r="D11" s="13"/>
      <c r="E11" s="13" t="s">
        <v>236</v>
      </c>
      <c r="F11" s="13"/>
      <c r="G11" s="130"/>
    </row>
    <row r="12" spans="1:7" x14ac:dyDescent="0.25">
      <c r="A12" s="7"/>
      <c r="B12" s="11" t="s">
        <v>211</v>
      </c>
      <c r="C12" s="13"/>
      <c r="D12" s="13"/>
      <c r="E12" s="13"/>
      <c r="F12" s="13"/>
      <c r="G12" s="130"/>
    </row>
    <row r="13" spans="1:7" x14ac:dyDescent="0.25">
      <c r="A13" s="7"/>
      <c r="B13" s="11" t="s">
        <v>212</v>
      </c>
      <c r="C13" s="13"/>
      <c r="D13" s="13"/>
      <c r="E13" s="13"/>
      <c r="F13" s="13"/>
      <c r="G13" s="130"/>
    </row>
    <row r="14" spans="1:7" ht="15.75" thickBot="1" x14ac:dyDescent="0.3">
      <c r="A14" s="8"/>
      <c r="B14" s="18" t="s">
        <v>213</v>
      </c>
      <c r="C14" s="16"/>
      <c r="D14" s="16"/>
      <c r="E14" s="16"/>
      <c r="F14" s="16"/>
      <c r="G14" s="130"/>
    </row>
    <row r="15" spans="1:7" x14ac:dyDescent="0.25">
      <c r="A15" s="24">
        <f>A10+1</f>
        <v>4</v>
      </c>
      <c r="B15" s="23" t="s">
        <v>214</v>
      </c>
      <c r="C15" s="12" t="s">
        <v>208</v>
      </c>
      <c r="D15" s="12" t="s">
        <v>44</v>
      </c>
      <c r="E15" s="12">
        <v>2</v>
      </c>
      <c r="F15" s="12">
        <v>4</v>
      </c>
      <c r="G15" s="130"/>
    </row>
    <row r="16" spans="1:7" x14ac:dyDescent="0.25">
      <c r="A16" s="7"/>
      <c r="B16" s="10" t="s">
        <v>215</v>
      </c>
      <c r="C16" s="13"/>
      <c r="D16" s="13"/>
      <c r="E16" s="13" t="s">
        <v>237</v>
      </c>
      <c r="F16" s="13"/>
      <c r="G16" s="130"/>
    </row>
    <row r="17" spans="1:7" x14ac:dyDescent="0.25">
      <c r="A17" s="7"/>
      <c r="B17" s="10" t="s">
        <v>216</v>
      </c>
      <c r="C17" s="13"/>
      <c r="D17" s="14"/>
      <c r="E17" s="13"/>
      <c r="F17" s="13"/>
      <c r="G17" s="130"/>
    </row>
    <row r="18" spans="1:7" ht="15.75" thickBot="1" x14ac:dyDescent="0.3">
      <c r="A18" s="7"/>
      <c r="B18" s="10" t="s">
        <v>217</v>
      </c>
      <c r="C18" s="13"/>
      <c r="D18" s="14"/>
      <c r="E18" s="13"/>
      <c r="F18" s="16"/>
      <c r="G18" s="131"/>
    </row>
    <row r="19" spans="1:7" ht="15.75" thickBot="1" x14ac:dyDescent="0.3">
      <c r="A19" s="25"/>
      <c r="B19" s="26" t="s">
        <v>87</v>
      </c>
      <c r="C19" s="27"/>
      <c r="D19" s="27"/>
      <c r="E19" s="54">
        <f>SUM(E2:E18)</f>
        <v>8</v>
      </c>
      <c r="F19" s="54">
        <f>SUM(F2:F18)</f>
        <v>16</v>
      </c>
      <c r="G19" s="73">
        <f>Souhrn!I3</f>
        <v>42488</v>
      </c>
    </row>
  </sheetData>
  <mergeCells count="1">
    <mergeCell ref="G2:G1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heetViews>
  <sheetFormatPr defaultRowHeight="15" x14ac:dyDescent="0.25"/>
  <cols>
    <col min="1" max="1" width="6.28515625" customWidth="1"/>
    <col min="2" max="2" width="66.710937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173</v>
      </c>
      <c r="B1" s="2" t="s">
        <v>0</v>
      </c>
      <c r="C1" s="1" t="s">
        <v>1</v>
      </c>
      <c r="D1" s="1" t="s">
        <v>43</v>
      </c>
      <c r="E1" s="1" t="s">
        <v>2</v>
      </c>
      <c r="F1" s="1" t="s">
        <v>3</v>
      </c>
      <c r="G1" s="9" t="s">
        <v>4</v>
      </c>
    </row>
    <row r="2" spans="1:7" x14ac:dyDescent="0.25">
      <c r="A2" s="24">
        <v>5</v>
      </c>
      <c r="B2" s="23" t="s">
        <v>191</v>
      </c>
      <c r="C2" s="12" t="s">
        <v>49</v>
      </c>
      <c r="D2" s="12" t="s">
        <v>48</v>
      </c>
      <c r="E2" s="12">
        <v>3</v>
      </c>
      <c r="F2" s="12">
        <v>6</v>
      </c>
      <c r="G2" s="129">
        <v>1</v>
      </c>
    </row>
    <row r="3" spans="1:7" x14ac:dyDescent="0.25">
      <c r="A3" s="7"/>
      <c r="B3" s="11" t="s">
        <v>53</v>
      </c>
      <c r="C3" s="13"/>
      <c r="D3" s="14"/>
      <c r="E3" s="13" t="s">
        <v>240</v>
      </c>
      <c r="F3" s="13"/>
      <c r="G3" s="130"/>
    </row>
    <row r="4" spans="1:7" x14ac:dyDescent="0.25">
      <c r="A4" s="7"/>
      <c r="B4" s="11" t="s">
        <v>51</v>
      </c>
      <c r="C4" s="13"/>
      <c r="D4" s="14"/>
      <c r="E4" s="13"/>
      <c r="F4" s="13"/>
      <c r="G4" s="130"/>
    </row>
    <row r="5" spans="1:7" ht="15.75" thickBot="1" x14ac:dyDescent="0.3">
      <c r="A5" s="7"/>
      <c r="B5" s="18" t="s">
        <v>50</v>
      </c>
      <c r="C5" s="16"/>
      <c r="D5" s="17"/>
      <c r="E5" s="13"/>
      <c r="F5" s="13"/>
      <c r="G5" s="130"/>
    </row>
    <row r="6" spans="1:7" x14ac:dyDescent="0.25">
      <c r="A6" s="24">
        <f>A2+1</f>
        <v>6</v>
      </c>
      <c r="B6" s="23" t="s">
        <v>192</v>
      </c>
      <c r="C6" s="12" t="s">
        <v>52</v>
      </c>
      <c r="D6" s="12" t="s">
        <v>48</v>
      </c>
      <c r="E6" s="12">
        <v>1</v>
      </c>
      <c r="F6" s="12">
        <v>2</v>
      </c>
      <c r="G6" s="130"/>
    </row>
    <row r="7" spans="1:7" ht="15.75" customHeight="1" x14ac:dyDescent="0.25">
      <c r="A7" s="7"/>
      <c r="B7" s="11" t="s">
        <v>54</v>
      </c>
      <c r="C7" s="13"/>
      <c r="D7" s="13"/>
      <c r="E7" s="13" t="s">
        <v>241</v>
      </c>
      <c r="F7" s="13"/>
      <c r="G7" s="130"/>
    </row>
    <row r="8" spans="1:7" x14ac:dyDescent="0.25">
      <c r="A8" s="7"/>
      <c r="B8" s="11" t="s">
        <v>55</v>
      </c>
      <c r="C8" s="13"/>
      <c r="D8" s="13"/>
      <c r="E8" s="13"/>
      <c r="F8" s="13"/>
      <c r="G8" s="130"/>
    </row>
    <row r="9" spans="1:7" x14ac:dyDescent="0.25">
      <c r="A9" s="7"/>
      <c r="B9" s="11" t="s">
        <v>57</v>
      </c>
      <c r="C9" s="13"/>
      <c r="D9" s="13"/>
      <c r="E9" s="13"/>
      <c r="F9" s="13"/>
      <c r="G9" s="130"/>
    </row>
    <row r="10" spans="1:7" ht="15.75" thickBot="1" x14ac:dyDescent="0.3">
      <c r="A10" s="8"/>
      <c r="B10" s="18" t="s">
        <v>56</v>
      </c>
      <c r="C10" s="16"/>
      <c r="D10" s="16"/>
      <c r="E10" s="16"/>
      <c r="F10" s="16"/>
      <c r="G10" s="130"/>
    </row>
    <row r="11" spans="1:7" x14ac:dyDescent="0.25">
      <c r="A11" s="24">
        <v>7</v>
      </c>
      <c r="B11" s="23" t="s">
        <v>179</v>
      </c>
      <c r="C11" s="12" t="s">
        <v>60</v>
      </c>
      <c r="D11" s="21" t="s">
        <v>48</v>
      </c>
      <c r="E11" s="12">
        <v>3</v>
      </c>
      <c r="F11" s="12">
        <v>4</v>
      </c>
      <c r="G11" s="130"/>
    </row>
    <row r="12" spans="1:7" x14ac:dyDescent="0.25">
      <c r="A12" s="7"/>
      <c r="B12" s="10" t="s">
        <v>180</v>
      </c>
      <c r="C12" s="14"/>
      <c r="D12" s="13"/>
      <c r="E12" s="13" t="s">
        <v>242</v>
      </c>
      <c r="F12" s="13"/>
      <c r="G12" s="130"/>
    </row>
    <row r="13" spans="1:7" x14ac:dyDescent="0.25">
      <c r="A13" s="7"/>
      <c r="B13" s="11" t="s">
        <v>181</v>
      </c>
      <c r="C13" s="13"/>
      <c r="D13" s="14"/>
      <c r="E13" s="13"/>
      <c r="F13" s="13"/>
      <c r="G13" s="130"/>
    </row>
    <row r="14" spans="1:7" x14ac:dyDescent="0.25">
      <c r="A14" s="7"/>
      <c r="B14" s="10" t="s">
        <v>182</v>
      </c>
      <c r="C14" s="13"/>
      <c r="D14" s="14"/>
      <c r="E14" s="13"/>
      <c r="F14" s="13"/>
      <c r="G14" s="130"/>
    </row>
    <row r="15" spans="1:7" ht="15.75" thickBot="1" x14ac:dyDescent="0.3">
      <c r="A15" s="8"/>
      <c r="B15" s="10" t="s">
        <v>183</v>
      </c>
      <c r="C15" s="13"/>
      <c r="D15" s="14"/>
      <c r="E15" s="13"/>
      <c r="F15" s="16"/>
      <c r="G15" s="130"/>
    </row>
    <row r="16" spans="1:7" x14ac:dyDescent="0.25">
      <c r="A16" s="24">
        <f>A11+1</f>
        <v>8</v>
      </c>
      <c r="B16" s="23" t="s">
        <v>184</v>
      </c>
      <c r="C16" s="12" t="s">
        <v>60</v>
      </c>
      <c r="D16" s="21" t="s">
        <v>48</v>
      </c>
      <c r="E16" s="12">
        <v>1</v>
      </c>
      <c r="F16" s="12">
        <v>4</v>
      </c>
      <c r="G16" s="130"/>
    </row>
    <row r="17" spans="1:7" x14ac:dyDescent="0.25">
      <c r="A17" s="7"/>
      <c r="B17" s="11" t="s">
        <v>185</v>
      </c>
      <c r="C17" s="13"/>
      <c r="D17" s="22" t="s">
        <v>65</v>
      </c>
      <c r="E17" s="13" t="s">
        <v>243</v>
      </c>
      <c r="F17" s="13"/>
      <c r="G17" s="130"/>
    </row>
    <row r="18" spans="1:7" x14ac:dyDescent="0.25">
      <c r="A18" s="7"/>
      <c r="B18" s="11" t="s">
        <v>186</v>
      </c>
      <c r="C18" s="13"/>
      <c r="D18" s="13"/>
      <c r="E18" s="13"/>
      <c r="F18" s="13"/>
      <c r="G18" s="130"/>
    </row>
    <row r="19" spans="1:7" x14ac:dyDescent="0.25">
      <c r="A19" s="7"/>
      <c r="B19" s="11" t="s">
        <v>193</v>
      </c>
      <c r="C19" s="13"/>
      <c r="D19" s="13"/>
      <c r="E19" s="13"/>
      <c r="F19" s="13"/>
      <c r="G19" s="130"/>
    </row>
    <row r="20" spans="1:7" ht="15.75" thickBot="1" x14ac:dyDescent="0.3">
      <c r="A20" s="8"/>
      <c r="B20" s="18" t="s">
        <v>187</v>
      </c>
      <c r="C20" s="16"/>
      <c r="D20" s="16"/>
      <c r="E20" s="16"/>
      <c r="F20" s="16"/>
      <c r="G20" s="130"/>
    </row>
    <row r="21" spans="1:7" ht="15.75" thickBot="1" x14ac:dyDescent="0.3">
      <c r="A21" s="25"/>
      <c r="B21" s="26" t="s">
        <v>87</v>
      </c>
      <c r="C21" s="27"/>
      <c r="D21" s="27"/>
      <c r="E21" s="54">
        <f>SUM(E2:E20)</f>
        <v>8</v>
      </c>
      <c r="F21" s="54">
        <f>SUM(F2:F20)</f>
        <v>16</v>
      </c>
      <c r="G21" s="73">
        <f>Souhrn!I7</f>
        <v>42489</v>
      </c>
    </row>
  </sheetData>
  <mergeCells count="1">
    <mergeCell ref="G2:G20"/>
  </mergeCells>
  <pageMargins left="0.70866141732283472" right="0.70866141732283472" top="0.78740157480314965" bottom="0.78740157480314965" header="0.31496062992125984" footer="0.31496062992125984"/>
  <pageSetup paperSize="9" scale="7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173</v>
      </c>
      <c r="B1" s="2" t="s">
        <v>0</v>
      </c>
      <c r="C1" s="1" t="s">
        <v>1</v>
      </c>
      <c r="D1" s="1" t="s">
        <v>43</v>
      </c>
      <c r="E1" s="1" t="s">
        <v>2</v>
      </c>
      <c r="F1" s="1" t="s">
        <v>3</v>
      </c>
      <c r="G1" s="9" t="s">
        <v>4</v>
      </c>
    </row>
    <row r="2" spans="1:7" x14ac:dyDescent="0.25">
      <c r="A2" s="24">
        <v>9</v>
      </c>
      <c r="B2" s="23" t="s">
        <v>5</v>
      </c>
      <c r="C2" s="12" t="s">
        <v>61</v>
      </c>
      <c r="D2" s="21" t="s">
        <v>48</v>
      </c>
      <c r="E2" s="12">
        <v>2</v>
      </c>
      <c r="F2" s="12">
        <f>E2*2</f>
        <v>4</v>
      </c>
      <c r="G2" s="129">
        <v>1</v>
      </c>
    </row>
    <row r="3" spans="1:7" x14ac:dyDescent="0.25">
      <c r="A3" s="7"/>
      <c r="B3" s="10" t="s">
        <v>66</v>
      </c>
      <c r="C3" s="13"/>
      <c r="D3" s="22" t="s">
        <v>65</v>
      </c>
      <c r="E3" s="13" t="s">
        <v>234</v>
      </c>
      <c r="F3" s="13"/>
      <c r="G3" s="130"/>
    </row>
    <row r="4" spans="1:7" x14ac:dyDescent="0.25">
      <c r="A4" s="7"/>
      <c r="B4" s="10" t="s">
        <v>67</v>
      </c>
      <c r="C4" s="13"/>
      <c r="D4" s="14"/>
      <c r="E4" s="13"/>
      <c r="F4" s="13"/>
      <c r="G4" s="130"/>
    </row>
    <row r="5" spans="1:7" ht="15.75" thickBot="1" x14ac:dyDescent="0.3">
      <c r="A5" s="7"/>
      <c r="B5" s="10" t="s">
        <v>68</v>
      </c>
      <c r="C5" s="13"/>
      <c r="D5" s="14"/>
      <c r="E5" s="13"/>
      <c r="F5" s="13"/>
      <c r="G5" s="130"/>
    </row>
    <row r="6" spans="1:7" x14ac:dyDescent="0.25">
      <c r="A6" s="24">
        <f>A2+1</f>
        <v>10</v>
      </c>
      <c r="B6" s="23" t="s">
        <v>62</v>
      </c>
      <c r="C6" s="12" t="s">
        <v>63</v>
      </c>
      <c r="D6" s="21" t="s">
        <v>48</v>
      </c>
      <c r="E6" s="12">
        <v>2</v>
      </c>
      <c r="F6" s="12">
        <f>E6*2</f>
        <v>4</v>
      </c>
      <c r="G6" s="130"/>
    </row>
    <row r="7" spans="1:7" x14ac:dyDescent="0.25">
      <c r="A7" s="7"/>
      <c r="B7" s="11" t="s">
        <v>69</v>
      </c>
      <c r="C7" s="13"/>
      <c r="D7" s="22" t="s">
        <v>65</v>
      </c>
      <c r="E7" s="13" t="s">
        <v>235</v>
      </c>
      <c r="F7" s="13"/>
      <c r="G7" s="130"/>
    </row>
    <row r="8" spans="1:7" x14ac:dyDescent="0.25">
      <c r="A8" s="7"/>
      <c r="B8" s="11" t="s">
        <v>70</v>
      </c>
      <c r="C8" s="13"/>
      <c r="D8" s="14"/>
      <c r="E8" s="13"/>
      <c r="F8" s="13"/>
      <c r="G8" s="130"/>
    </row>
    <row r="9" spans="1:7" x14ac:dyDescent="0.25">
      <c r="A9" s="7"/>
      <c r="B9" s="10" t="s">
        <v>71</v>
      </c>
      <c r="C9" s="13"/>
      <c r="D9" s="14"/>
      <c r="E9" s="13"/>
      <c r="F9" s="13"/>
      <c r="G9" s="130"/>
    </row>
    <row r="10" spans="1:7" ht="15.75" thickBot="1" x14ac:dyDescent="0.3">
      <c r="A10" s="8"/>
      <c r="B10" s="15" t="s">
        <v>78</v>
      </c>
      <c r="C10" s="16"/>
      <c r="D10" s="17"/>
      <c r="E10" s="16"/>
      <c r="F10" s="16"/>
      <c r="G10" s="130"/>
    </row>
    <row r="11" spans="1:7" x14ac:dyDescent="0.25">
      <c r="A11" s="24">
        <f>A6+1</f>
        <v>11</v>
      </c>
      <c r="B11" s="23" t="s">
        <v>72</v>
      </c>
      <c r="C11" s="12" t="s">
        <v>63</v>
      </c>
      <c r="D11" s="21" t="s">
        <v>77</v>
      </c>
      <c r="E11" s="12">
        <v>1</v>
      </c>
      <c r="F11" s="12">
        <f>E11*2</f>
        <v>2</v>
      </c>
      <c r="G11" s="130"/>
    </row>
    <row r="12" spans="1:7" x14ac:dyDescent="0.25">
      <c r="A12" s="7"/>
      <c r="B12" s="11" t="s">
        <v>73</v>
      </c>
      <c r="C12" s="13"/>
      <c r="D12" s="13"/>
      <c r="E12" s="13" t="s">
        <v>244</v>
      </c>
      <c r="F12" s="13"/>
      <c r="G12" s="130"/>
    </row>
    <row r="13" spans="1:7" x14ac:dyDescent="0.25">
      <c r="A13" s="7"/>
      <c r="B13" s="11" t="s">
        <v>74</v>
      </c>
      <c r="C13" s="13"/>
      <c r="D13" s="13"/>
      <c r="E13" s="13"/>
      <c r="F13" s="13"/>
      <c r="G13" s="130"/>
    </row>
    <row r="14" spans="1:7" x14ac:dyDescent="0.25">
      <c r="A14" s="7"/>
      <c r="B14" s="11" t="s">
        <v>75</v>
      </c>
      <c r="C14" s="13"/>
      <c r="D14" s="13"/>
      <c r="E14" s="13"/>
      <c r="F14" s="13"/>
      <c r="G14" s="130"/>
    </row>
    <row r="15" spans="1:7" ht="15.75" thickBot="1" x14ac:dyDescent="0.3">
      <c r="A15" s="79"/>
      <c r="B15" s="18" t="s">
        <v>76</v>
      </c>
      <c r="C15" s="16"/>
      <c r="D15" s="16"/>
      <c r="E15" s="16"/>
      <c r="F15" s="13"/>
      <c r="G15" s="130"/>
    </row>
    <row r="16" spans="1:7" x14ac:dyDescent="0.25">
      <c r="A16" s="24">
        <f>A11+1</f>
        <v>12</v>
      </c>
      <c r="B16" s="23" t="s">
        <v>88</v>
      </c>
      <c r="C16" s="12" t="s">
        <v>194</v>
      </c>
      <c r="D16" s="21" t="s">
        <v>77</v>
      </c>
      <c r="E16" s="12">
        <v>3</v>
      </c>
      <c r="F16" s="13"/>
      <c r="G16" s="130"/>
    </row>
    <row r="17" spans="1:7" x14ac:dyDescent="0.25">
      <c r="A17" s="7"/>
      <c r="B17" s="11" t="s">
        <v>195</v>
      </c>
      <c r="C17" s="14"/>
      <c r="D17" s="22" t="s">
        <v>65</v>
      </c>
      <c r="E17" s="13" t="s">
        <v>245</v>
      </c>
      <c r="F17" s="13"/>
      <c r="G17" s="130"/>
    </row>
    <row r="18" spans="1:7" x14ac:dyDescent="0.25">
      <c r="A18" s="7"/>
      <c r="B18" s="11" t="s">
        <v>91</v>
      </c>
      <c r="C18" s="13"/>
      <c r="D18" s="13"/>
      <c r="E18" s="13"/>
      <c r="F18" s="13"/>
      <c r="G18" s="130"/>
    </row>
    <row r="19" spans="1:7" x14ac:dyDescent="0.25">
      <c r="A19" s="7"/>
      <c r="B19" s="11" t="s">
        <v>90</v>
      </c>
      <c r="C19" s="13"/>
      <c r="D19" s="13"/>
      <c r="E19" s="13"/>
      <c r="F19" s="13"/>
      <c r="G19" s="130"/>
    </row>
    <row r="20" spans="1:7" x14ac:dyDescent="0.25">
      <c r="A20" s="79"/>
      <c r="B20" s="11" t="s">
        <v>89</v>
      </c>
      <c r="C20" s="13"/>
      <c r="D20" s="13"/>
      <c r="E20" s="13"/>
      <c r="F20" s="13"/>
      <c r="G20" s="130"/>
    </row>
    <row r="21" spans="1:7" ht="15.75" thickBot="1" x14ac:dyDescent="0.3">
      <c r="A21" s="79"/>
      <c r="B21" s="18" t="s">
        <v>218</v>
      </c>
      <c r="C21" s="16"/>
      <c r="D21" s="16"/>
      <c r="E21" s="16"/>
      <c r="F21" s="13"/>
      <c r="G21" s="131"/>
    </row>
    <row r="22" spans="1:7" ht="15.75" thickBot="1" x14ac:dyDescent="0.3">
      <c r="A22" s="25"/>
      <c r="B22" s="26" t="s">
        <v>87</v>
      </c>
      <c r="C22" s="27"/>
      <c r="D22" s="27"/>
      <c r="E22" s="54">
        <f>SUM(E2:E21)</f>
        <v>8</v>
      </c>
      <c r="F22" s="54">
        <f>SUM(F2:F14)</f>
        <v>10</v>
      </c>
      <c r="G22" s="73">
        <f>Souhrn!I11</f>
        <v>42502</v>
      </c>
    </row>
  </sheetData>
  <mergeCells count="1">
    <mergeCell ref="G2:G2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62" customFormat="1" ht="36.75" thickBot="1" x14ac:dyDescent="0.3">
      <c r="A1" s="28" t="s">
        <v>173</v>
      </c>
      <c r="B1" s="2" t="s">
        <v>0</v>
      </c>
      <c r="C1" s="1" t="s">
        <v>1</v>
      </c>
      <c r="D1" s="1" t="s">
        <v>43</v>
      </c>
      <c r="E1" s="1" t="s">
        <v>2</v>
      </c>
      <c r="F1" s="1" t="s">
        <v>3</v>
      </c>
      <c r="G1" s="9" t="s">
        <v>4</v>
      </c>
    </row>
    <row r="2" spans="1:7" x14ac:dyDescent="0.25">
      <c r="A2" s="24">
        <v>13</v>
      </c>
      <c r="B2" s="46" t="s">
        <v>6</v>
      </c>
      <c r="C2" s="52" t="s">
        <v>64</v>
      </c>
      <c r="D2" s="21" t="s">
        <v>109</v>
      </c>
      <c r="E2" s="12">
        <v>2</v>
      </c>
      <c r="F2" s="12">
        <f>E2*2</f>
        <v>4</v>
      </c>
      <c r="G2" s="132">
        <v>2</v>
      </c>
    </row>
    <row r="3" spans="1:7" x14ac:dyDescent="0.25">
      <c r="A3" s="7"/>
      <c r="B3" s="10" t="s">
        <v>188</v>
      </c>
      <c r="C3" s="14"/>
      <c r="D3" s="22" t="s">
        <v>134</v>
      </c>
      <c r="E3" s="13" t="s">
        <v>238</v>
      </c>
      <c r="F3" s="13"/>
      <c r="G3" s="133"/>
    </row>
    <row r="4" spans="1:7" x14ac:dyDescent="0.25">
      <c r="A4" s="7"/>
      <c r="B4" s="11" t="s">
        <v>189</v>
      </c>
      <c r="C4" s="14"/>
      <c r="D4" s="14"/>
      <c r="E4" s="13"/>
      <c r="F4" s="13"/>
      <c r="G4" s="133"/>
    </row>
    <row r="5" spans="1:7" x14ac:dyDescent="0.25">
      <c r="A5" s="7"/>
      <c r="B5" s="10" t="s">
        <v>190</v>
      </c>
      <c r="C5" s="14"/>
      <c r="D5" s="14"/>
      <c r="E5" s="13"/>
      <c r="F5" s="13"/>
      <c r="G5" s="133"/>
    </row>
    <row r="6" spans="1:7" ht="15.75" thickBot="1" x14ac:dyDescent="0.3">
      <c r="A6" s="8"/>
      <c r="B6" s="15" t="s">
        <v>138</v>
      </c>
      <c r="C6" s="17"/>
      <c r="D6" s="17"/>
      <c r="E6" s="16"/>
      <c r="F6" s="16"/>
      <c r="G6" s="133"/>
    </row>
    <row r="7" spans="1:7" x14ac:dyDescent="0.25">
      <c r="A7" s="24">
        <f>A2+1</f>
        <v>14</v>
      </c>
      <c r="B7" s="39" t="s">
        <v>108</v>
      </c>
      <c r="C7" s="52" t="s">
        <v>64</v>
      </c>
      <c r="D7" s="21" t="s">
        <v>109</v>
      </c>
      <c r="E7" s="12">
        <v>2</v>
      </c>
      <c r="F7" s="12">
        <f>E7*2</f>
        <v>4</v>
      </c>
      <c r="G7" s="133"/>
    </row>
    <row r="8" spans="1:7" x14ac:dyDescent="0.25">
      <c r="A8" s="7"/>
      <c r="B8" s="11" t="s">
        <v>137</v>
      </c>
      <c r="C8" s="14"/>
      <c r="D8" s="14"/>
      <c r="E8" s="13" t="s">
        <v>246</v>
      </c>
      <c r="F8" s="13"/>
      <c r="G8" s="133"/>
    </row>
    <row r="9" spans="1:7" x14ac:dyDescent="0.25">
      <c r="A9" s="7"/>
      <c r="B9" s="11" t="s">
        <v>135</v>
      </c>
      <c r="C9" s="14"/>
      <c r="D9" s="14"/>
      <c r="E9" s="13"/>
      <c r="F9" s="13"/>
      <c r="G9" s="133"/>
    </row>
    <row r="10" spans="1:7" ht="15.75" thickBot="1" x14ac:dyDescent="0.3">
      <c r="A10" s="7"/>
      <c r="B10" s="10" t="s">
        <v>68</v>
      </c>
      <c r="C10" s="14"/>
      <c r="D10" s="14"/>
      <c r="E10" s="13"/>
      <c r="F10" s="13"/>
      <c r="G10" s="133"/>
    </row>
    <row r="11" spans="1:7" x14ac:dyDescent="0.25">
      <c r="A11" s="24">
        <f>A7+1</f>
        <v>15</v>
      </c>
      <c r="B11" s="39" t="s">
        <v>112</v>
      </c>
      <c r="C11" s="53" t="s">
        <v>64</v>
      </c>
      <c r="D11" s="21" t="s">
        <v>109</v>
      </c>
      <c r="E11" s="12">
        <v>1</v>
      </c>
      <c r="F11" s="12">
        <f>E11*2</f>
        <v>2</v>
      </c>
      <c r="G11" s="133"/>
    </row>
    <row r="12" spans="1:7" x14ac:dyDescent="0.25">
      <c r="A12" s="7"/>
      <c r="B12" s="11" t="s">
        <v>139</v>
      </c>
      <c r="C12" s="14"/>
      <c r="D12" s="14"/>
      <c r="E12" s="13" t="s">
        <v>239</v>
      </c>
      <c r="F12" s="13"/>
      <c r="G12" s="133"/>
    </row>
    <row r="13" spans="1:7" x14ac:dyDescent="0.25">
      <c r="A13" s="7"/>
      <c r="B13" s="11" t="s">
        <v>140</v>
      </c>
      <c r="C13" s="14"/>
      <c r="D13" s="13"/>
      <c r="E13" s="13"/>
      <c r="F13" s="13"/>
      <c r="G13" s="133"/>
    </row>
    <row r="14" spans="1:7" ht="15.75" thickBot="1" x14ac:dyDescent="0.3">
      <c r="A14" s="7"/>
      <c r="B14" s="11" t="s">
        <v>136</v>
      </c>
      <c r="C14" s="14"/>
      <c r="D14" s="13"/>
      <c r="E14" s="13"/>
      <c r="F14" s="13"/>
      <c r="G14" s="133"/>
    </row>
    <row r="15" spans="1:7" x14ac:dyDescent="0.25">
      <c r="A15" s="24">
        <f>A11+1</f>
        <v>16</v>
      </c>
      <c r="B15" s="46" t="s">
        <v>124</v>
      </c>
      <c r="C15" s="52" t="s">
        <v>7</v>
      </c>
      <c r="D15" s="21" t="s">
        <v>110</v>
      </c>
      <c r="E15" s="12">
        <v>1</v>
      </c>
      <c r="F15" s="12">
        <f>E15*2</f>
        <v>2</v>
      </c>
      <c r="G15" s="133"/>
    </row>
    <row r="16" spans="1:7" x14ac:dyDescent="0.25">
      <c r="A16" s="7"/>
      <c r="B16" s="10" t="s">
        <v>143</v>
      </c>
      <c r="C16" s="14"/>
      <c r="D16" s="14"/>
      <c r="E16" s="13" t="s">
        <v>247</v>
      </c>
      <c r="F16" s="13"/>
      <c r="G16" s="133"/>
    </row>
    <row r="17" spans="1:7" x14ac:dyDescent="0.25">
      <c r="A17" s="7"/>
      <c r="B17" s="11" t="s">
        <v>141</v>
      </c>
      <c r="C17" s="14"/>
      <c r="D17" s="14"/>
      <c r="E17" s="13"/>
      <c r="F17" s="13"/>
      <c r="G17" s="133"/>
    </row>
    <row r="18" spans="1:7" x14ac:dyDescent="0.25">
      <c r="A18" s="7"/>
      <c r="B18" s="10" t="s">
        <v>150</v>
      </c>
      <c r="C18" s="14"/>
      <c r="D18" s="14"/>
      <c r="E18" s="13"/>
      <c r="F18" s="13"/>
      <c r="G18" s="133"/>
    </row>
    <row r="19" spans="1:7" ht="15.75" thickBot="1" x14ac:dyDescent="0.3">
      <c r="A19" s="8"/>
      <c r="B19" s="15" t="s">
        <v>142</v>
      </c>
      <c r="C19" s="17"/>
      <c r="D19" s="17"/>
      <c r="E19" s="16"/>
      <c r="F19" s="16"/>
      <c r="G19" s="133"/>
    </row>
    <row r="20" spans="1:7" ht="15.75" thickBot="1" x14ac:dyDescent="0.3">
      <c r="A20" s="24">
        <f>A15+1</f>
        <v>17</v>
      </c>
      <c r="B20" s="55" t="s">
        <v>113</v>
      </c>
      <c r="C20" s="52" t="s">
        <v>7</v>
      </c>
      <c r="D20" s="21" t="s">
        <v>110</v>
      </c>
      <c r="E20" s="12">
        <v>1</v>
      </c>
      <c r="F20" s="16"/>
      <c r="G20" s="133"/>
    </row>
    <row r="21" spans="1:7" ht="15.75" thickBot="1" x14ac:dyDescent="0.3">
      <c r="A21" s="7"/>
      <c r="B21" s="11" t="s">
        <v>68</v>
      </c>
      <c r="C21" s="14"/>
      <c r="D21" s="14"/>
      <c r="E21" s="13" t="s">
        <v>244</v>
      </c>
      <c r="F21" s="16"/>
      <c r="G21" s="133"/>
    </row>
    <row r="22" spans="1:7" ht="15.75" thickBot="1" x14ac:dyDescent="0.3">
      <c r="A22" s="7"/>
      <c r="B22" s="11" t="s">
        <v>144</v>
      </c>
      <c r="C22" s="14"/>
      <c r="D22" s="14"/>
      <c r="E22" s="13"/>
      <c r="F22" s="16"/>
      <c r="G22" s="133"/>
    </row>
    <row r="23" spans="1:7" ht="15.75" thickBot="1" x14ac:dyDescent="0.3">
      <c r="A23" s="7"/>
      <c r="B23" s="10" t="s">
        <v>145</v>
      </c>
      <c r="C23" s="14"/>
      <c r="D23" s="14"/>
      <c r="E23" s="13"/>
      <c r="F23" s="16"/>
      <c r="G23" s="133"/>
    </row>
    <row r="24" spans="1:7" ht="15.75" thickBot="1" x14ac:dyDescent="0.3">
      <c r="A24" s="8"/>
      <c r="B24" s="15" t="s">
        <v>146</v>
      </c>
      <c r="C24" s="17"/>
      <c r="D24" s="17"/>
      <c r="E24" s="16"/>
      <c r="F24" s="16"/>
      <c r="G24" s="133"/>
    </row>
    <row r="25" spans="1:7" ht="15.75" thickBot="1" x14ac:dyDescent="0.3">
      <c r="A25" s="24">
        <f>A20+1</f>
        <v>18</v>
      </c>
      <c r="B25" s="55" t="s">
        <v>114</v>
      </c>
      <c r="C25" s="53" t="s">
        <v>64</v>
      </c>
      <c r="D25" s="21" t="s">
        <v>110</v>
      </c>
      <c r="E25" s="12">
        <v>1</v>
      </c>
      <c r="F25" s="16"/>
      <c r="G25" s="133"/>
    </row>
    <row r="26" spans="1:7" ht="15.75" thickBot="1" x14ac:dyDescent="0.3">
      <c r="A26" s="7"/>
      <c r="B26" s="11" t="s">
        <v>147</v>
      </c>
      <c r="C26" s="14"/>
      <c r="D26" s="14"/>
      <c r="E26" s="13" t="s">
        <v>243</v>
      </c>
      <c r="F26" s="16"/>
      <c r="G26" s="133"/>
    </row>
    <row r="27" spans="1:7" ht="15.75" thickBot="1" x14ac:dyDescent="0.3">
      <c r="A27" s="7"/>
      <c r="B27" s="11" t="s">
        <v>148</v>
      </c>
      <c r="C27" s="14"/>
      <c r="D27" s="13"/>
      <c r="E27" s="13"/>
      <c r="F27" s="16"/>
      <c r="G27" s="133"/>
    </row>
    <row r="28" spans="1:7" ht="15.75" thickBot="1" x14ac:dyDescent="0.3">
      <c r="A28" s="7"/>
      <c r="B28" s="11" t="s">
        <v>149</v>
      </c>
      <c r="C28" s="14"/>
      <c r="D28" s="13"/>
      <c r="E28" s="13"/>
      <c r="F28" s="16"/>
      <c r="G28" s="134"/>
    </row>
    <row r="29" spans="1:7" ht="15.75" thickBot="1" x14ac:dyDescent="0.3">
      <c r="A29" s="8"/>
      <c r="B29" s="26" t="s">
        <v>87</v>
      </c>
      <c r="C29" s="54"/>
      <c r="D29" s="27"/>
      <c r="E29" s="54">
        <f>SUM(E2:E28)</f>
        <v>8</v>
      </c>
      <c r="F29" s="54">
        <f>SUM(F2:F19)</f>
        <v>12</v>
      </c>
      <c r="G29" s="73">
        <f>Souhrn!I16</f>
        <v>42503</v>
      </c>
    </row>
  </sheetData>
  <mergeCells count="1">
    <mergeCell ref="G2:G2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173</v>
      </c>
      <c r="B1" s="2" t="s">
        <v>0</v>
      </c>
      <c r="C1" s="1" t="s">
        <v>1</v>
      </c>
      <c r="D1" s="1" t="s">
        <v>43</v>
      </c>
      <c r="E1" s="1" t="s">
        <v>2</v>
      </c>
      <c r="F1" s="1" t="s">
        <v>3</v>
      </c>
      <c r="G1" s="9" t="s">
        <v>4</v>
      </c>
    </row>
    <row r="2" spans="1:7" x14ac:dyDescent="0.25">
      <c r="A2" s="24">
        <v>19</v>
      </c>
      <c r="B2" s="23" t="s">
        <v>92</v>
      </c>
      <c r="C2" s="12" t="s">
        <v>60</v>
      </c>
      <c r="D2" s="21" t="s">
        <v>48</v>
      </c>
      <c r="E2" s="12">
        <v>2</v>
      </c>
      <c r="F2" s="12">
        <f>E2*2</f>
        <v>4</v>
      </c>
      <c r="G2" s="135">
        <v>3</v>
      </c>
    </row>
    <row r="3" spans="1:7" x14ac:dyDescent="0.25">
      <c r="A3" s="7"/>
      <c r="B3" s="10" t="s">
        <v>93</v>
      </c>
      <c r="C3" s="13"/>
      <c r="D3" s="22" t="s">
        <v>65</v>
      </c>
      <c r="E3" s="13" t="s">
        <v>238</v>
      </c>
      <c r="F3" s="13"/>
      <c r="G3" s="136"/>
    </row>
    <row r="4" spans="1:7" x14ac:dyDescent="0.25">
      <c r="A4" s="7"/>
      <c r="B4" s="11" t="s">
        <v>94</v>
      </c>
      <c r="C4" s="13"/>
      <c r="D4" s="14"/>
      <c r="E4" s="13"/>
      <c r="F4" s="13"/>
      <c r="G4" s="136"/>
    </row>
    <row r="5" spans="1:7" x14ac:dyDescent="0.25">
      <c r="A5" s="7"/>
      <c r="B5" s="10" t="s">
        <v>95</v>
      </c>
      <c r="C5" s="13"/>
      <c r="D5" s="14"/>
      <c r="E5" s="13"/>
      <c r="F5" s="13"/>
      <c r="G5" s="136"/>
    </row>
    <row r="6" spans="1:7" ht="15.75" thickBot="1" x14ac:dyDescent="0.3">
      <c r="A6" s="8"/>
      <c r="B6" s="15" t="s">
        <v>96</v>
      </c>
      <c r="C6" s="16"/>
      <c r="D6" s="17"/>
      <c r="E6" s="16"/>
      <c r="F6" s="16"/>
      <c r="G6" s="136"/>
    </row>
    <row r="7" spans="1:7" x14ac:dyDescent="0.25">
      <c r="A7" s="24">
        <f>A2+1</f>
        <v>20</v>
      </c>
      <c r="B7" s="23" t="s">
        <v>101</v>
      </c>
      <c r="C7" s="12" t="s">
        <v>60</v>
      </c>
      <c r="D7" s="21" t="s">
        <v>48</v>
      </c>
      <c r="E7" s="12">
        <v>1</v>
      </c>
      <c r="F7" s="12">
        <f>E7*2</f>
        <v>2</v>
      </c>
      <c r="G7" s="136"/>
    </row>
    <row r="8" spans="1:7" x14ac:dyDescent="0.25">
      <c r="A8" s="7"/>
      <c r="B8" s="11" t="s">
        <v>102</v>
      </c>
      <c r="C8" s="13"/>
      <c r="D8" s="22" t="s">
        <v>65</v>
      </c>
      <c r="E8" s="13" t="s">
        <v>248</v>
      </c>
      <c r="F8" s="13"/>
      <c r="G8" s="136"/>
    </row>
    <row r="9" spans="1:7" x14ac:dyDescent="0.25">
      <c r="A9" s="7"/>
      <c r="B9" s="11" t="s">
        <v>103</v>
      </c>
      <c r="C9" s="13"/>
      <c r="D9" s="13"/>
      <c r="E9" s="13"/>
      <c r="F9" s="13"/>
      <c r="G9" s="136"/>
    </row>
    <row r="10" spans="1:7" x14ac:dyDescent="0.25">
      <c r="A10" s="7"/>
      <c r="B10" s="11" t="s">
        <v>104</v>
      </c>
      <c r="C10" s="13"/>
      <c r="D10" s="13"/>
      <c r="E10" s="13"/>
      <c r="F10" s="13"/>
      <c r="G10" s="136"/>
    </row>
    <row r="11" spans="1:7" ht="15.75" thickBot="1" x14ac:dyDescent="0.3">
      <c r="A11" s="8"/>
      <c r="B11" s="18" t="s">
        <v>105</v>
      </c>
      <c r="C11" s="16"/>
      <c r="D11" s="16"/>
      <c r="E11" s="16"/>
      <c r="F11" s="16"/>
      <c r="G11" s="136"/>
    </row>
    <row r="12" spans="1:7" ht="15.75" thickBot="1" x14ac:dyDescent="0.3">
      <c r="A12" s="24">
        <f>A7+1</f>
        <v>21</v>
      </c>
      <c r="B12" s="23" t="s">
        <v>97</v>
      </c>
      <c r="C12" s="12" t="s">
        <v>60</v>
      </c>
      <c r="D12" s="21" t="s">
        <v>48</v>
      </c>
      <c r="E12" s="12">
        <v>2</v>
      </c>
      <c r="F12" s="16"/>
      <c r="G12" s="136"/>
    </row>
    <row r="13" spans="1:7" ht="15.75" thickBot="1" x14ac:dyDescent="0.3">
      <c r="A13" s="7"/>
      <c r="B13" s="11" t="s">
        <v>98</v>
      </c>
      <c r="C13" s="13"/>
      <c r="D13" s="22" t="s">
        <v>65</v>
      </c>
      <c r="E13" s="13" t="s">
        <v>249</v>
      </c>
      <c r="F13" s="16"/>
      <c r="G13" s="136"/>
    </row>
    <row r="14" spans="1:7" ht="15.75" thickBot="1" x14ac:dyDescent="0.3">
      <c r="A14" s="7"/>
      <c r="B14" s="11" t="s">
        <v>99</v>
      </c>
      <c r="C14" s="13"/>
      <c r="D14" s="14"/>
      <c r="E14" s="13"/>
      <c r="F14" s="16"/>
      <c r="G14" s="136"/>
    </row>
    <row r="15" spans="1:7" ht="15.75" thickBot="1" x14ac:dyDescent="0.3">
      <c r="A15" s="7"/>
      <c r="B15" s="10" t="s">
        <v>100</v>
      </c>
      <c r="C15" s="13"/>
      <c r="D15" s="14"/>
      <c r="E15" s="13"/>
      <c r="F15" s="16"/>
      <c r="G15" s="136"/>
    </row>
    <row r="16" spans="1:7" ht="15.75" thickBot="1" x14ac:dyDescent="0.3">
      <c r="A16" s="8"/>
      <c r="B16" s="15" t="s">
        <v>68</v>
      </c>
      <c r="C16" s="16"/>
      <c r="D16" s="17"/>
      <c r="E16" s="16"/>
      <c r="F16" s="16"/>
      <c r="G16" s="136"/>
    </row>
    <row r="17" spans="1:7" ht="15.75" thickBot="1" x14ac:dyDescent="0.3">
      <c r="A17" s="24">
        <f>A12+1</f>
        <v>22</v>
      </c>
      <c r="B17" s="23" t="s">
        <v>82</v>
      </c>
      <c r="C17" s="12" t="s">
        <v>58</v>
      </c>
      <c r="D17" s="21" t="s">
        <v>48</v>
      </c>
      <c r="E17" s="12">
        <v>2</v>
      </c>
      <c r="F17" s="16"/>
      <c r="G17" s="136"/>
    </row>
    <row r="18" spans="1:7" ht="15.75" thickBot="1" x14ac:dyDescent="0.3">
      <c r="A18" s="7"/>
      <c r="B18" s="11" t="s">
        <v>79</v>
      </c>
      <c r="C18" s="13"/>
      <c r="D18" s="13"/>
      <c r="E18" s="13" t="s">
        <v>250</v>
      </c>
      <c r="F18" s="16"/>
      <c r="G18" s="136"/>
    </row>
    <row r="19" spans="1:7" ht="15.75" thickBot="1" x14ac:dyDescent="0.3">
      <c r="A19" s="7"/>
      <c r="B19" s="11" t="s">
        <v>80</v>
      </c>
      <c r="C19" s="13"/>
      <c r="D19" s="14"/>
      <c r="E19" s="13"/>
      <c r="F19" s="16"/>
      <c r="G19" s="136"/>
    </row>
    <row r="20" spans="1:7" ht="15.75" thickBot="1" x14ac:dyDescent="0.3">
      <c r="A20" s="7"/>
      <c r="B20" s="10" t="s">
        <v>81</v>
      </c>
      <c r="C20" s="13"/>
      <c r="D20" s="14"/>
      <c r="E20" s="13"/>
      <c r="F20" s="16"/>
      <c r="G20" s="136"/>
    </row>
    <row r="21" spans="1:7" ht="15.75" thickBot="1" x14ac:dyDescent="0.3">
      <c r="A21" s="8"/>
      <c r="B21" s="15" t="s">
        <v>68</v>
      </c>
      <c r="C21" s="16"/>
      <c r="D21" s="17"/>
      <c r="E21" s="16"/>
      <c r="F21" s="16"/>
      <c r="G21" s="136"/>
    </row>
    <row r="22" spans="1:7" ht="15.75" thickBot="1" x14ac:dyDescent="0.3">
      <c r="A22" s="24">
        <f>A17+1</f>
        <v>23</v>
      </c>
      <c r="B22" s="23" t="s">
        <v>86</v>
      </c>
      <c r="C22" s="12" t="s">
        <v>59</v>
      </c>
      <c r="D22" s="21" t="s">
        <v>48</v>
      </c>
      <c r="E22" s="12">
        <v>1</v>
      </c>
      <c r="F22" s="16"/>
      <c r="G22" s="136"/>
    </row>
    <row r="23" spans="1:7" ht="15.75" thickBot="1" x14ac:dyDescent="0.3">
      <c r="A23" s="7"/>
      <c r="B23" s="11" t="s">
        <v>83</v>
      </c>
      <c r="C23" s="13"/>
      <c r="D23" s="22" t="s">
        <v>65</v>
      </c>
      <c r="E23" s="13" t="s">
        <v>251</v>
      </c>
      <c r="F23" s="16"/>
      <c r="G23" s="136"/>
    </row>
    <row r="24" spans="1:7" ht="15.75" thickBot="1" x14ac:dyDescent="0.3">
      <c r="A24" s="7"/>
      <c r="B24" s="11" t="s">
        <v>84</v>
      </c>
      <c r="C24" s="13"/>
      <c r="D24" s="13"/>
      <c r="E24" s="13"/>
      <c r="F24" s="16"/>
      <c r="G24" s="136"/>
    </row>
    <row r="25" spans="1:7" ht="15.75" thickBot="1" x14ac:dyDescent="0.3">
      <c r="A25" s="7"/>
      <c r="B25" s="11" t="s">
        <v>85</v>
      </c>
      <c r="C25" s="13"/>
      <c r="D25" s="13"/>
      <c r="E25" s="13"/>
      <c r="F25" s="16"/>
      <c r="G25" s="137"/>
    </row>
    <row r="26" spans="1:7" ht="15.75" thickBot="1" x14ac:dyDescent="0.3">
      <c r="A26" s="25"/>
      <c r="B26" s="26" t="s">
        <v>87</v>
      </c>
      <c r="C26" s="27"/>
      <c r="D26" s="27"/>
      <c r="E26" s="54">
        <f>SUM(E2:E25)</f>
        <v>8</v>
      </c>
      <c r="F26" s="54">
        <f>SUM(F2:F11)</f>
        <v>6</v>
      </c>
      <c r="G26" s="73">
        <f>Souhrn!I26</f>
        <v>42516</v>
      </c>
    </row>
  </sheetData>
  <mergeCells count="1">
    <mergeCell ref="G2:G25"/>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173</v>
      </c>
      <c r="B1" s="2" t="s">
        <v>0</v>
      </c>
      <c r="C1" s="1" t="s">
        <v>1</v>
      </c>
      <c r="D1" s="1" t="s">
        <v>43</v>
      </c>
      <c r="E1" s="1" t="s">
        <v>2</v>
      </c>
      <c r="F1" s="1" t="s">
        <v>3</v>
      </c>
      <c r="G1" s="9" t="s">
        <v>4</v>
      </c>
    </row>
    <row r="2" spans="1:7" x14ac:dyDescent="0.25">
      <c r="A2" s="24">
        <v>24</v>
      </c>
      <c r="B2" s="23" t="s">
        <v>222</v>
      </c>
      <c r="C2" s="12" t="s">
        <v>7</v>
      </c>
      <c r="D2" s="64" t="s">
        <v>48</v>
      </c>
      <c r="E2" s="12">
        <v>4</v>
      </c>
      <c r="F2" s="12">
        <v>8</v>
      </c>
      <c r="G2" s="132" t="s">
        <v>219</v>
      </c>
    </row>
    <row r="3" spans="1:7" x14ac:dyDescent="0.25">
      <c r="A3" s="7"/>
      <c r="B3" s="11" t="s">
        <v>196</v>
      </c>
      <c r="C3" s="65"/>
      <c r="D3" s="22" t="s">
        <v>65</v>
      </c>
      <c r="E3" s="13" t="s">
        <v>252</v>
      </c>
      <c r="F3" s="13"/>
      <c r="G3" s="133"/>
    </row>
    <row r="4" spans="1:7" x14ac:dyDescent="0.25">
      <c r="A4" s="7"/>
      <c r="B4" s="11" t="s">
        <v>197</v>
      </c>
      <c r="C4" s="65"/>
      <c r="D4" s="66"/>
      <c r="E4" s="13"/>
      <c r="F4" s="13"/>
      <c r="G4" s="133"/>
    </row>
    <row r="5" spans="1:7" x14ac:dyDescent="0.25">
      <c r="A5" s="7"/>
      <c r="B5" s="11" t="s">
        <v>57</v>
      </c>
      <c r="C5" s="13"/>
      <c r="D5" s="66"/>
      <c r="E5" s="13"/>
      <c r="F5" s="13"/>
      <c r="G5" s="133"/>
    </row>
    <row r="6" spans="1:7" ht="15.75" thickBot="1" x14ac:dyDescent="0.3">
      <c r="A6" s="8"/>
      <c r="B6" s="15" t="s">
        <v>198</v>
      </c>
      <c r="C6" s="16"/>
      <c r="D6" s="67"/>
      <c r="E6" s="16"/>
      <c r="F6" s="16"/>
      <c r="G6" s="133"/>
    </row>
    <row r="7" spans="1:7" x14ac:dyDescent="0.25">
      <c r="A7" s="24">
        <f>A2+1</f>
        <v>25</v>
      </c>
      <c r="B7" s="23" t="s">
        <v>221</v>
      </c>
      <c r="C7" s="12" t="s">
        <v>7</v>
      </c>
      <c r="D7" s="21" t="s">
        <v>77</v>
      </c>
      <c r="E7" s="12">
        <v>3</v>
      </c>
      <c r="F7" s="12">
        <v>6</v>
      </c>
      <c r="G7" s="133"/>
    </row>
    <row r="8" spans="1:7" x14ac:dyDescent="0.25">
      <c r="A8" s="7"/>
      <c r="B8" s="11" t="s">
        <v>75</v>
      </c>
      <c r="C8" s="65"/>
      <c r="D8" s="66"/>
      <c r="E8" s="13" t="s">
        <v>253</v>
      </c>
      <c r="F8" s="13"/>
      <c r="G8" s="133"/>
    </row>
    <row r="9" spans="1:7" x14ac:dyDescent="0.25">
      <c r="A9" s="7"/>
      <c r="B9" s="11" t="s">
        <v>75</v>
      </c>
      <c r="C9" s="65"/>
      <c r="D9" s="66"/>
      <c r="E9" s="13"/>
      <c r="F9" s="13"/>
      <c r="G9" s="133"/>
    </row>
    <row r="10" spans="1:7" ht="15.75" thickBot="1" x14ac:dyDescent="0.3">
      <c r="A10" s="7"/>
      <c r="B10" s="11"/>
      <c r="C10" s="13"/>
      <c r="D10" s="66"/>
      <c r="E10" s="13"/>
      <c r="F10" s="13"/>
      <c r="G10" s="133"/>
    </row>
    <row r="11" spans="1:7" s="41" customFormat="1" ht="30.75" thickBot="1" x14ac:dyDescent="0.3">
      <c r="A11" s="82">
        <f>A7+1</f>
        <v>26</v>
      </c>
      <c r="B11" s="83" t="s">
        <v>220</v>
      </c>
      <c r="C11" s="84" t="s">
        <v>7</v>
      </c>
      <c r="D11" s="85" t="s">
        <v>44</v>
      </c>
      <c r="E11" s="84">
        <v>1</v>
      </c>
      <c r="F11" s="84">
        <v>2</v>
      </c>
      <c r="G11" s="134"/>
    </row>
    <row r="12" spans="1:7" ht="15.75" thickBot="1" x14ac:dyDescent="0.3">
      <c r="A12" s="25"/>
      <c r="B12" s="26" t="s">
        <v>87</v>
      </c>
      <c r="C12" s="27"/>
      <c r="D12" s="27"/>
      <c r="E12" s="54">
        <f>SUM(E2:E11)</f>
        <v>8</v>
      </c>
      <c r="F12" s="54">
        <f>SUM(F2:F11)</f>
        <v>16</v>
      </c>
      <c r="G12" s="73">
        <f>Souhrn!I22</f>
        <v>42517</v>
      </c>
    </row>
  </sheetData>
  <mergeCells count="1">
    <mergeCell ref="G2:G1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Úvod</vt:lpstr>
      <vt:lpstr>Souhrn</vt:lpstr>
      <vt:lpstr>Ceník</vt:lpstr>
      <vt:lpstr>1. den</vt:lpstr>
      <vt:lpstr>2. den</vt:lpstr>
      <vt:lpstr>3. den</vt:lpstr>
      <vt:lpstr>4. den</vt:lpstr>
      <vt:lpstr>5. den</vt:lpstr>
      <vt:lpstr>6. den</vt:lpstr>
      <vt:lpstr>7. den</vt:lpstr>
      <vt:lpstr>8. den</vt:lpstr>
      <vt:lpstr>Souhrn!Názvy_tisku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Portužák</dc:creator>
  <cp:lastModifiedBy>Portužák</cp:lastModifiedBy>
  <cp:lastPrinted>2016-04-12T09:56:34Z</cp:lastPrinted>
  <dcterms:created xsi:type="dcterms:W3CDTF">2013-11-05T17:25:09Z</dcterms:created>
  <dcterms:modified xsi:type="dcterms:W3CDTF">2016-04-13T12:33:30Z</dcterms:modified>
</cp:coreProperties>
</file>