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45" windowWidth="20730" windowHeight="10035"/>
  </bookViews>
  <sheets>
    <sheet name="Úvod" sheetId="21" r:id="rId1"/>
    <sheet name="Souhrn" sheetId="1" r:id="rId2"/>
    <sheet name="Ceník" sheetId="26" r:id="rId3"/>
    <sheet name="1. den" sheetId="2" r:id="rId4"/>
    <sheet name="2. den" sheetId="3" r:id="rId5"/>
    <sheet name="3. den" sheetId="8" r:id="rId6"/>
    <sheet name="4. den" sheetId="23" r:id="rId7"/>
    <sheet name="5. den" sheetId="24" r:id="rId8"/>
    <sheet name="6. den" sheetId="6" r:id="rId9"/>
    <sheet name="7. den" sheetId="10" r:id="rId10"/>
    <sheet name="8. den" sheetId="25" r:id="rId11"/>
  </sheets>
  <externalReferences>
    <externalReference r:id="rId12"/>
  </externalReferences>
  <definedNames>
    <definedName name="_xlnm.Print_Titles" localSheetId="1">Souhrn!$1:$1</definedName>
  </definedNames>
  <calcPr calcId="145621"/>
</workbook>
</file>

<file path=xl/calcChain.xml><?xml version="1.0" encoding="utf-8"?>
<calcChain xmlns="http://schemas.openxmlformats.org/spreadsheetml/2006/main">
  <c r="I38" i="1" l="1"/>
  <c r="I32" i="1"/>
  <c r="I22" i="1"/>
  <c r="I26" i="1"/>
  <c r="I16" i="1"/>
  <c r="I11" i="1"/>
  <c r="D2" i="26" l="1"/>
  <c r="B2" i="26"/>
  <c r="D39" i="1" l="1"/>
  <c r="I7" i="1"/>
  <c r="D40" i="1"/>
  <c r="D38" i="1"/>
  <c r="E40" i="1"/>
  <c r="C40" i="1"/>
  <c r="B40" i="1"/>
  <c r="B35" i="1"/>
  <c r="C35" i="1"/>
  <c r="D35" i="1"/>
  <c r="E35" i="1"/>
  <c r="B36" i="1"/>
  <c r="C36" i="1"/>
  <c r="D36" i="1"/>
  <c r="E36" i="1"/>
  <c r="B37" i="1"/>
  <c r="C37" i="1"/>
  <c r="D37" i="1"/>
  <c r="E37" i="1"/>
  <c r="D32" i="1"/>
  <c r="D30" i="1"/>
  <c r="D28" i="1"/>
  <c r="D27" i="1"/>
  <c r="D26" i="1"/>
  <c r="C20" i="1"/>
  <c r="D10" i="1"/>
  <c r="E25" i="10"/>
  <c r="B28" i="1"/>
  <c r="C28" i="1"/>
  <c r="E28" i="1"/>
  <c r="B29" i="1"/>
  <c r="C29" i="1"/>
  <c r="D29" i="1"/>
  <c r="E29" i="1"/>
  <c r="B30" i="1"/>
  <c r="C30" i="1"/>
  <c r="E30" i="1"/>
  <c r="E26" i="24"/>
  <c r="E24" i="1"/>
  <c r="D24" i="1"/>
  <c r="C24" i="1"/>
  <c r="B24" i="1"/>
  <c r="F12" i="6"/>
  <c r="E12" i="6"/>
  <c r="A7" i="6"/>
  <c r="A11" i="6"/>
  <c r="A24" i="1" s="1"/>
  <c r="E21" i="1"/>
  <c r="D21" i="1"/>
  <c r="C21" i="1"/>
  <c r="B21" i="1"/>
  <c r="E20" i="1"/>
  <c r="D20" i="1"/>
  <c r="B20" i="1"/>
  <c r="E19" i="1"/>
  <c r="D19" i="1"/>
  <c r="C19" i="1"/>
  <c r="B19" i="1"/>
  <c r="E18" i="1"/>
  <c r="D18" i="1"/>
  <c r="C18" i="1"/>
  <c r="B18" i="1"/>
  <c r="E17" i="1"/>
  <c r="D17" i="1"/>
  <c r="C17" i="1"/>
  <c r="B17" i="1"/>
  <c r="E16" i="1"/>
  <c r="D16" i="1"/>
  <c r="C16" i="1"/>
  <c r="B16" i="1"/>
  <c r="A16" i="1"/>
  <c r="E29" i="23"/>
  <c r="F15" i="23"/>
  <c r="F11" i="23"/>
  <c r="F7" i="23"/>
  <c r="A7" i="23"/>
  <c r="A11" i="23" s="1"/>
  <c r="F2" i="23"/>
  <c r="D14" i="1"/>
  <c r="E14" i="1"/>
  <c r="C14" i="1"/>
  <c r="B14" i="1"/>
  <c r="E22" i="8"/>
  <c r="E21" i="3"/>
  <c r="F29" i="23"/>
  <c r="C33" i="21"/>
  <c r="G22" i="8"/>
  <c r="G19" i="2"/>
  <c r="E41" i="1"/>
  <c r="D41" i="1"/>
  <c r="C41" i="1"/>
  <c r="B41" i="1"/>
  <c r="E39" i="1"/>
  <c r="C39" i="1"/>
  <c r="B39" i="1"/>
  <c r="E38" i="1"/>
  <c r="C38" i="1"/>
  <c r="B38" i="1"/>
  <c r="A38" i="1"/>
  <c r="E15" i="25"/>
  <c r="F10" i="25"/>
  <c r="F4" i="25"/>
  <c r="A4" i="25"/>
  <c r="F2" i="25"/>
  <c r="F15" i="25" s="1"/>
  <c r="E27" i="1"/>
  <c r="C27" i="1"/>
  <c r="B27" i="1"/>
  <c r="E26" i="1"/>
  <c r="C26" i="1"/>
  <c r="B26" i="1"/>
  <c r="A26" i="1"/>
  <c r="F7" i="24"/>
  <c r="A7" i="24"/>
  <c r="F2" i="24"/>
  <c r="F26" i="24" s="1"/>
  <c r="F10" i="10"/>
  <c r="F7" i="10"/>
  <c r="F2" i="10"/>
  <c r="D13" i="1"/>
  <c r="D12" i="1"/>
  <c r="E13" i="1"/>
  <c r="C13" i="1"/>
  <c r="B13" i="1"/>
  <c r="F11" i="8"/>
  <c r="F6" i="8"/>
  <c r="F2" i="8"/>
  <c r="F21" i="3"/>
  <c r="F19" i="2"/>
  <c r="A6" i="8"/>
  <c r="A11" i="8" s="1"/>
  <c r="E10" i="1"/>
  <c r="C10" i="1"/>
  <c r="B10" i="1"/>
  <c r="A16" i="3"/>
  <c r="A10" i="1" s="1"/>
  <c r="E6" i="1"/>
  <c r="E5" i="1"/>
  <c r="E4" i="1"/>
  <c r="B6" i="1"/>
  <c r="C6" i="1"/>
  <c r="D6" i="1"/>
  <c r="E19" i="2"/>
  <c r="A15" i="2"/>
  <c r="A6" i="1"/>
  <c r="D33" i="1"/>
  <c r="D34" i="1"/>
  <c r="B32" i="1"/>
  <c r="C32" i="1"/>
  <c r="E32" i="1"/>
  <c r="B33" i="1"/>
  <c r="C33" i="1"/>
  <c r="E33" i="1"/>
  <c r="B34" i="1"/>
  <c r="C34" i="1"/>
  <c r="E34" i="1"/>
  <c r="A32" i="1"/>
  <c r="B23" i="1"/>
  <c r="C23" i="1"/>
  <c r="D23" i="1"/>
  <c r="E23" i="1"/>
  <c r="B22" i="1"/>
  <c r="C22" i="1"/>
  <c r="D22" i="1"/>
  <c r="E22" i="1"/>
  <c r="A22" i="1"/>
  <c r="E12" i="1"/>
  <c r="B12" i="1"/>
  <c r="C12" i="1"/>
  <c r="D11" i="1"/>
  <c r="B11" i="1"/>
  <c r="C11" i="1"/>
  <c r="E11" i="1"/>
  <c r="A11" i="1"/>
  <c r="D9" i="1"/>
  <c r="D8" i="1"/>
  <c r="A7" i="1"/>
  <c r="B7" i="1"/>
  <c r="C7" i="1"/>
  <c r="D7" i="1"/>
  <c r="E7" i="1"/>
  <c r="B8" i="1"/>
  <c r="C8" i="1"/>
  <c r="E8" i="1"/>
  <c r="B9" i="1"/>
  <c r="C9" i="1"/>
  <c r="E9" i="1"/>
  <c r="B5" i="1"/>
  <c r="C5" i="1"/>
  <c r="D5" i="1"/>
  <c r="A5" i="1"/>
  <c r="B4" i="1"/>
  <c r="C4" i="1"/>
  <c r="D4" i="1"/>
  <c r="A4" i="1"/>
  <c r="E3" i="1"/>
  <c r="C3" i="1"/>
  <c r="D3" i="1"/>
  <c r="B3" i="1"/>
  <c r="A3" i="1"/>
  <c r="F25" i="10"/>
  <c r="A7" i="10"/>
  <c r="A10" i="10"/>
  <c r="A15" i="10" s="1"/>
  <c r="A12" i="1"/>
  <c r="A23" i="1"/>
  <c r="A6" i="3"/>
  <c r="A8" i="1"/>
  <c r="A9" i="1"/>
  <c r="A39" i="1"/>
  <c r="A8" i="25"/>
  <c r="A40" i="1" s="1"/>
  <c r="A34" i="1"/>
  <c r="A33" i="1"/>
  <c r="A27" i="1"/>
  <c r="A12" i="24"/>
  <c r="A17" i="24" s="1"/>
  <c r="F22" i="8"/>
  <c r="A28" i="1"/>
  <c r="G29" i="23" l="1"/>
  <c r="G21" i="3"/>
  <c r="G25" i="10"/>
  <c r="G12" i="6"/>
  <c r="E42" i="1"/>
  <c r="A16" i="8"/>
  <c r="A14" i="1" s="1"/>
  <c r="A13" i="1"/>
  <c r="A18" i="1"/>
  <c r="A15" i="23"/>
  <c r="A29" i="1"/>
  <c r="A22" i="24"/>
  <c r="A30" i="1" s="1"/>
  <c r="A35" i="1"/>
  <c r="A18" i="10"/>
  <c r="G26" i="24"/>
  <c r="A17" i="1"/>
  <c r="A10" i="25"/>
  <c r="A41" i="1" s="1"/>
  <c r="G15" i="25" l="1"/>
  <c r="C34" i="21"/>
  <c r="A36" i="1"/>
  <c r="A22" i="10"/>
  <c r="A37" i="1" s="1"/>
  <c r="A19" i="1"/>
  <c r="A20" i="23"/>
  <c r="A20" i="1" l="1"/>
  <c r="A25" i="23"/>
  <c r="A21" i="1" s="1"/>
</calcChain>
</file>

<file path=xl/sharedStrings.xml><?xml version="1.0" encoding="utf-8"?>
<sst xmlns="http://schemas.openxmlformats.org/spreadsheetml/2006/main" count="409" uniqueCount="257">
  <si>
    <t>Název</t>
  </si>
  <si>
    <t>Jméno, příjmení, titul lektora</t>
  </si>
  <si>
    <t>Počet hodin prezenční výuky</t>
  </si>
  <si>
    <t>Počet hodin přípravy</t>
  </si>
  <si>
    <t>Blok</t>
  </si>
  <si>
    <t>Elektrárny s plynovými turbínami, paroplynový cyklus</t>
  </si>
  <si>
    <t>Prvky elektrizační soustavy</t>
  </si>
  <si>
    <t>Ing. Roman Portužák, CSc.</t>
  </si>
  <si>
    <t>Vysoká škola báňská - Technická univerzita Ostrava</t>
  </si>
  <si>
    <t>Centrum ENET - Energetické jednotky pro využití netradičních zdrojů energie</t>
  </si>
  <si>
    <t>Fakulta strojní</t>
  </si>
  <si>
    <t>Fakulta elektrotechniky a informatiky</t>
  </si>
  <si>
    <t>pořádají vzdělávací kurz</t>
  </si>
  <si>
    <t>Kurz je určen</t>
  </si>
  <si>
    <t>Doba trvání kurzu:</t>
  </si>
  <si>
    <t>Zahájení :</t>
  </si>
  <si>
    <t>Ukončení :</t>
  </si>
  <si>
    <t>Forma ukončení:</t>
  </si>
  <si>
    <t>Certifikát o absolvování kurzu</t>
  </si>
  <si>
    <t>Licencované činnosti</t>
  </si>
  <si>
    <t>Zákon 458/2000 Sb. o podmínkách podnikání a o výkonu státní správy v energetických odvětvích a o změně některých zákonů (energetický zákon), ve znění zákona 211/2011 Sb. stanoví:</t>
  </si>
  <si>
    <t>§ 3 - Podnikání v energetických odvětvích</t>
  </si>
  <si>
    <t>(3) Podnikat v energetických odvětvích na území České republiky mohou za podmínek stanovených tímto zákonem fyzické či právnické osoby pouze na základě licence udělené Energetickým regulačním úřadem. Licence podle tohoto zákona se nevyžaduje na obchod, výrobu, distribuci a uskladňování svítiplynu, koksárenského plynu, čistého, degazačního a generátorového plynu, bioplynu, propanu, butanu a jejich směsí, pokud se nejedná o distribuci potrubními systémy, k nimž je připojeno více než 50 odběrných míst, a na výrobu tepelné energie určené pro dodávku konečným spotřebitelům jedním odběrným tepelným zařízením ze zdroje tepelné energie umístěného v témže objektu nebo mimo objekt v případě, že slouží ke stejnému účelu. Dále se licence podle tohoto zákona neuděluje na činnost, kdy zákazník či odběratel poskytuje odebranou elektřinu, plyn nebo tepelnou energii jiné fyzické či právnické osobě prostřednictvím vlastního nebo jím provozovaného odběrného elektrického, plynového nebo tepelného zařízení, přičemž náklady na nákup elektřiny, plynu nebo tepelné energie na tyto osoby pouze rozúčtuje dohodnutým nebo určeným způsobem a nejedná se o podnikání. V případě elektrických zařízení je rozúčtování možné pouze u zařízení do napětí 52 kV včetně.</t>
  </si>
  <si>
    <t>§ 4 - Licence</t>
  </si>
  <si>
    <t>(1) Licence se uděluje nejvýše na 25 let, a to na</t>
  </si>
  <si>
    <t>výrobu elektřiny,</t>
  </si>
  <si>
    <t>výrobu plynu,</t>
  </si>
  <si>
    <t xml:space="preserve">b) </t>
  </si>
  <si>
    <t>přenos elektřiny,</t>
  </si>
  <si>
    <t xml:space="preserve">c) </t>
  </si>
  <si>
    <t xml:space="preserve">a) </t>
  </si>
  <si>
    <t>přepravu plynu,</t>
  </si>
  <si>
    <t xml:space="preserve">d) </t>
  </si>
  <si>
    <t xml:space="preserve">e) </t>
  </si>
  <si>
    <t>distribuci elektřiny,</t>
  </si>
  <si>
    <t xml:space="preserve">f) </t>
  </si>
  <si>
    <t>distribuci plynu,</t>
  </si>
  <si>
    <t xml:space="preserve">g) </t>
  </si>
  <si>
    <t>uskladňování plynu,</t>
  </si>
  <si>
    <t xml:space="preserve">h) </t>
  </si>
  <si>
    <t>výrobu tepelné energie,</t>
  </si>
  <si>
    <t xml:space="preserve">i) </t>
  </si>
  <si>
    <t>rozvod tepelné energie.</t>
  </si>
  <si>
    <t>Licencovaná činnost</t>
  </si>
  <si>
    <t>Všechny - přehledově</t>
  </si>
  <si>
    <t>- základní pojmy energetiky</t>
  </si>
  <si>
    <t>- státní energetická koncepce</t>
  </si>
  <si>
    <t>- vazby SEK, autorizace, licence</t>
  </si>
  <si>
    <t>§4, odst (1), písm a) výroba elektřiny</t>
  </si>
  <si>
    <t>- strojní vybavení tepelných elektráren</t>
  </si>
  <si>
    <t>- základní energetická schemata tepelných elektráren</t>
  </si>
  <si>
    <t>- základní strojní okruhy tepelných elektráren</t>
  </si>
  <si>
    <t>- základní elektrické okruhy tepelných elektráren</t>
  </si>
  <si>
    <t>- základní elektroenergetická schemata tepelných elektráren</t>
  </si>
  <si>
    <t>- výroba elektřiny, vlastní spotřeba, účinnost tepelných elektráren</t>
  </si>
  <si>
    <t>- elektrické vybavení tepelných elektráren</t>
  </si>
  <si>
    <t>Ing. Zbyszek Szeliga, Ph.D.</t>
  </si>
  <si>
    <t>Doc. Ing. Mojmír Vrtek, Ph.D.</t>
  </si>
  <si>
    <t>Prof. Ing. Pavel Kolat, DrSc.</t>
  </si>
  <si>
    <t>Ing. Radim Janalík, Ph.D.</t>
  </si>
  <si>
    <t>Kombinovaná výroba elektřiny a tepla</t>
  </si>
  <si>
    <t>Doc. Ing. Jiří Míka, CSc.</t>
  </si>
  <si>
    <t>Prof. Ing. Stanislav Rusek, CSc.</t>
  </si>
  <si>
    <t>§4, odst (1), písm h) výroba tepelné energie</t>
  </si>
  <si>
    <t>- základní principy paroplynového cyklu</t>
  </si>
  <si>
    <t>- spalovací proces a spalovací turbína</t>
  </si>
  <si>
    <t>- provozní režimy</t>
  </si>
  <si>
    <t>- základní principy KVET</t>
  </si>
  <si>
    <t>- typy turbín</t>
  </si>
  <si>
    <t>- provozní režimy v závislosti na odběrech tepla</t>
  </si>
  <si>
    <t>Distribuce tepla</t>
  </si>
  <si>
    <t>- systémy zásobování teplem</t>
  </si>
  <si>
    <t>- dodávka tepla a teplé vody</t>
  </si>
  <si>
    <t>- prvky systému zásobování teplem</t>
  </si>
  <si>
    <t>- měření dodávky tepla a teplé vody</t>
  </si>
  <si>
    <t>§4, odst (1), písm i) rozvod tepelné energie</t>
  </si>
  <si>
    <t>- energetická účinnost</t>
  </si>
  <si>
    <t>- vodní elektrárny</t>
  </si>
  <si>
    <t>- malé vodní elektrárny</t>
  </si>
  <si>
    <t>- větrné elektrárny</t>
  </si>
  <si>
    <t>OZE - Vodní a větrné elektrárny</t>
  </si>
  <si>
    <t>- FVE, CSP</t>
  </si>
  <si>
    <t>- geotermální energie</t>
  </si>
  <si>
    <t>- (tepelná čerpadla)</t>
  </si>
  <si>
    <t>OZE - Solární systémy, geotermální energie, (tepelná čerpadla)</t>
  </si>
  <si>
    <t>Celkem</t>
  </si>
  <si>
    <t>Kontroly ve výrobě a distribuci tepla</t>
  </si>
  <si>
    <t>- měření dodávky tepla a teplé vody, rozúčtování</t>
  </si>
  <si>
    <t>- účinnost kombinované výroby elektřiny a tepla</t>
  </si>
  <si>
    <t>- věcně usměrňované ceny, uznatelné náklady</t>
  </si>
  <si>
    <t>Biomasa, bioplyn</t>
  </si>
  <si>
    <t>- biomasa</t>
  </si>
  <si>
    <t>- zpracování biomasy</t>
  </si>
  <si>
    <t>- bioplyn</t>
  </si>
  <si>
    <t>- principy tvorby bioplynu a zpracování</t>
  </si>
  <si>
    <t>Energetická likvidace odpadů</t>
  </si>
  <si>
    <t>- druhy odpadů</t>
  </si>
  <si>
    <t>- příprava a energetická likvidace odpadů</t>
  </si>
  <si>
    <t>- možné způsoby energetického využití odpadů</t>
  </si>
  <si>
    <t>Netradiční plyny</t>
  </si>
  <si>
    <t>- důlní a degazační plyny</t>
  </si>
  <si>
    <t>- hutní plyny</t>
  </si>
  <si>
    <t>- skládkové plyny</t>
  </si>
  <si>
    <t>- anerobní plyny</t>
  </si>
  <si>
    <t>Datum</t>
  </si>
  <si>
    <t>Vyučovací den</t>
  </si>
  <si>
    <t>Přenos elektřiny</t>
  </si>
  <si>
    <t>§4, odst (1), písm c) přenos elektřiny</t>
  </si>
  <si>
    <t>§4, odst (1), písm e) distribuce elektřiny</t>
  </si>
  <si>
    <t>Prvky plynárenské soustavy</t>
  </si>
  <si>
    <t>Spolehlivost a bezpečnost přenosové soustavy</t>
  </si>
  <si>
    <t>Provoz, údržba a měření v distribuční soustavě (NEO)</t>
  </si>
  <si>
    <t>Spolehlivost distribuční soustavy, spolehlivostní ukazatele SAIDI, SAIFI</t>
  </si>
  <si>
    <t>Výroba zemního plynu</t>
  </si>
  <si>
    <t>Přeprava zemního plynu</t>
  </si>
  <si>
    <t>§4, odst (1), písm b) výroba plynu</t>
  </si>
  <si>
    <t>§4, odst (1), písm d) přeprava plynu</t>
  </si>
  <si>
    <t>Distribuce zemního plynu</t>
  </si>
  <si>
    <t>§4, odst (1), písm f) distribuce plynu</t>
  </si>
  <si>
    <t>Uskladňování energií, zemního plynu</t>
  </si>
  <si>
    <t>§4, odst (1), písm g) uskladňování plynu</t>
  </si>
  <si>
    <t>Vtlačování bioplynů do plynárenských soustav</t>
  </si>
  <si>
    <t>Distribuce elektřiny, lokální distribuce elektřiny</t>
  </si>
  <si>
    <t>Místo konání:</t>
  </si>
  <si>
    <t>VŠB - TU Ostrava, 17. listopadu 15, 708 33 Ostrava - Poruba</t>
  </si>
  <si>
    <t>Studijní materiály:</t>
  </si>
  <si>
    <t>Změna programu je vyhrazena</t>
  </si>
  <si>
    <t xml:space="preserve">Budou k dispozici v elektronické podobě, </t>
  </si>
  <si>
    <t>www adresa a přístupová hesla budou sděleny při zahájení</t>
  </si>
  <si>
    <t>Místo konání</t>
  </si>
  <si>
    <t>Ostrava</t>
  </si>
  <si>
    <t>Závěrečný test, shrnutí, certifikát o absolvování kurzu</t>
  </si>
  <si>
    <t xml:space="preserve"> §4, odst (1), písm e) distribuce elektřiny</t>
  </si>
  <si>
    <t>- vedení</t>
  </si>
  <si>
    <t>- statická a dynamická stabilita</t>
  </si>
  <si>
    <t>- transformační stanice</t>
  </si>
  <si>
    <t>- elektrické ochrany a jejich působení</t>
  </si>
  <si>
    <t>- spolehlivost přenosové soustavy, základní pojmy</t>
  </si>
  <si>
    <t>- bezpečnost, vlivy ohrožující bezpečnost</t>
  </si>
  <si>
    <t>- rozvodny PS/DS, spínací stanice, distribuční TS</t>
  </si>
  <si>
    <t>- ochranná pásma</t>
  </si>
  <si>
    <t>- distribuční soustava, lokální distribuční soustava</t>
  </si>
  <si>
    <t>- údržba DS, řád preventivní údržby, spolehlivostní údržba</t>
  </si>
  <si>
    <t>- měření typu A, B, C, kalibrace, obměna měření</t>
  </si>
  <si>
    <t>- neoprávněné odběry</t>
  </si>
  <si>
    <t>- spolehlivost distribuční soustavy, základní pojmy</t>
  </si>
  <si>
    <t>- spolehlivostní ukazatele SAIDI, SAIFI</t>
  </si>
  <si>
    <t>- hodnocení spolehlivosti, vlivy na spolehlivost</t>
  </si>
  <si>
    <t>- venkovní vedení, kabelová vedení, domovní přípojka</t>
  </si>
  <si>
    <t>- potrubní systémy</t>
  </si>
  <si>
    <t>- kompresorové stanice</t>
  </si>
  <si>
    <t>- redukční stanice</t>
  </si>
  <si>
    <t>- měřící stanice</t>
  </si>
  <si>
    <t>- způsoby těžby</t>
  </si>
  <si>
    <t>- těžba v ČR</t>
  </si>
  <si>
    <t>- přeprava plynovody</t>
  </si>
  <si>
    <t>- přeprava LNG, zkapalňování, vaporizace</t>
  </si>
  <si>
    <t>- tlakové poměry</t>
  </si>
  <si>
    <t>- distribuční soustava</t>
  </si>
  <si>
    <t>- předávací stanice</t>
  </si>
  <si>
    <t>- uskladňování energií</t>
  </si>
  <si>
    <t>- zásobníky ZP a jejich principy a prvky</t>
  </si>
  <si>
    <t>- předpoklady pro vtlačování biometanu a jiných netradičních plynů</t>
  </si>
  <si>
    <t>- způsoby vtlačování jiných plynů do plynárenských soustav</t>
  </si>
  <si>
    <t>- vliv na provozní režimy</t>
  </si>
  <si>
    <t>- závěrečný souhrnný test</t>
  </si>
  <si>
    <t>- vyhodnocení testu</t>
  </si>
  <si>
    <t>- vyhodnocení kurzu</t>
  </si>
  <si>
    <t>- předání certifikátů a obsolvování kurzu</t>
  </si>
  <si>
    <t>Možnosti zapojení:</t>
  </si>
  <si>
    <t>Výroba elektřiny v klasických zdrojích, kombinovaná výroba elektřiny a tepla, distribuce tepla</t>
  </si>
  <si>
    <t>Téma</t>
  </si>
  <si>
    <t>Výroba elektřiny v netradičních zdrojích, včetně obnovitelných</t>
  </si>
  <si>
    <t>Přenos a distribuce elektřiny</t>
  </si>
  <si>
    <t>Výroba, přeprava, distribuce a uskladňování plynu</t>
  </si>
  <si>
    <t>Podmínka zahájení:</t>
  </si>
  <si>
    <t>Minimální počet účastníků 20, maximálně 30 osob</t>
  </si>
  <si>
    <t>Úvod do jaderné energetiky</t>
  </si>
  <si>
    <t>- historický vývoj jaderných elektráren</t>
  </si>
  <si>
    <t>- uran v ČR, těžba a zpracování</t>
  </si>
  <si>
    <t>- typy jaderných reaktorů a generace jaderných elektráren ve světě</t>
  </si>
  <si>
    <t>- radioaktivní odpady</t>
  </si>
  <si>
    <t>Moderní jaderné zdroje</t>
  </si>
  <si>
    <t>- výstavba nových jaderných bloků v Temelíně a Dukovanech</t>
  </si>
  <si>
    <t>- ekonomika jaderné energetiky</t>
  </si>
  <si>
    <t>- termojaderná energie a projekty</t>
  </si>
  <si>
    <t>- elektrické stroje točivé</t>
  </si>
  <si>
    <t>- elektrické stroje netočivé</t>
  </si>
  <si>
    <t>- elektrické přístroje</t>
  </si>
  <si>
    <t>Výroba elektřiny, strojní část</t>
  </si>
  <si>
    <t>Výroba elektřiny, část elektro</t>
  </si>
  <si>
    <t>- jaderné elektrárny generace III a III+, EPR, AP 1000, VVER 1200 - MIR</t>
  </si>
  <si>
    <t>Mgr. Jan Teicher</t>
  </si>
  <si>
    <t>- zaměření kontrolní činnosti ERÚ, SEI</t>
  </si>
  <si>
    <t>- základní okruhy tepelných elektráren, tepláren</t>
  </si>
  <si>
    <t>- strojní vybavení tepelných elektráren, tepláren</t>
  </si>
  <si>
    <t>- licencované části tepelných elektráren</t>
  </si>
  <si>
    <t>- zpracování a užití skládkových plynů</t>
  </si>
  <si>
    <t>Exkurze plynová předávací stanice</t>
  </si>
  <si>
    <t>- plynová předávací stanice</t>
  </si>
  <si>
    <t>Neenergetikům, netechnikům, zejména právníkům, kteří se zabývají podporou licencovaných činností</t>
  </si>
  <si>
    <t>Bezpečnost a ochrana zdraví při práci (BOZP)</t>
  </si>
  <si>
    <t>- základní pojmy BOZP</t>
  </si>
  <si>
    <t>- odpovědnost za BOZP</t>
  </si>
  <si>
    <t>- požadavky na BOZP podle platných norem</t>
  </si>
  <si>
    <t>Ing. Jan Dudek, Ph.D.</t>
  </si>
  <si>
    <t>Revize elektrických zařízení</t>
  </si>
  <si>
    <t>- základní normy pro provádění revizí</t>
  </si>
  <si>
    <t>- revize výchozí, mimořádné, pravidelné</t>
  </si>
  <si>
    <t>- prohlášení o shodě</t>
  </si>
  <si>
    <t>- činnosti, prováděné v rámci revize, zpráva o revizi</t>
  </si>
  <si>
    <t>Připojení elektrického zařízení k síti</t>
  </si>
  <si>
    <t>- první paralelní připojení</t>
  </si>
  <si>
    <t>- funkční zkoušky a zkušební provoz</t>
  </si>
  <si>
    <t>- opravy a údržba, činnosti nevyžadující revizi</t>
  </si>
  <si>
    <t>- praktické poznatky z teplárenství</t>
  </si>
  <si>
    <t>1 a 2</t>
  </si>
  <si>
    <t>Kontrolní test - výroba elektřiny v klasických a jaderných elektrárnách, přenos a distribuce elektřiny</t>
  </si>
  <si>
    <t>Exkurze - rozvod tepla a distribuce elektřiny</t>
  </si>
  <si>
    <t>Exkurze teplárna a rozovodna 110 kV/NN</t>
  </si>
  <si>
    <t>3 a 4</t>
  </si>
  <si>
    <t>2 měsíce</t>
  </si>
  <si>
    <t xml:space="preserve">Je možné absolvovat pouze celý kurz </t>
  </si>
  <si>
    <t>- zpracování a užití důlních plynů</t>
  </si>
  <si>
    <t>- zpracování a užití degazačních plynů</t>
  </si>
  <si>
    <t>Základní pojmy energetiky, SEK, energetická legislativa</t>
  </si>
  <si>
    <t>10:30-12:00</t>
  </si>
  <si>
    <t>12:30-14:00</t>
  </si>
  <si>
    <t>14:15-15:45</t>
  </si>
  <si>
    <t>16:00-17:30</t>
  </si>
  <si>
    <t>09:00-10:30</t>
  </si>
  <si>
    <t>12:30-13:15</t>
  </si>
  <si>
    <t>09:00-11:15</t>
  </si>
  <si>
    <t>11:15-12:00</t>
  </si>
  <si>
    <t>12:30-14:45</t>
  </si>
  <si>
    <t>15:00-15:45</t>
  </si>
  <si>
    <t>14:15-15:00</t>
  </si>
  <si>
    <t>15:15-17:30</t>
  </si>
  <si>
    <t>10:45-12:15</t>
  </si>
  <si>
    <t>13:15-14:00</t>
  </si>
  <si>
    <t>13:15-14:45</t>
  </si>
  <si>
    <t>16:00-16:45</t>
  </si>
  <si>
    <t>16:45-17:30</t>
  </si>
  <si>
    <t>Exkurze elektrárny na netradiční plyny (skládkové plyny)</t>
  </si>
  <si>
    <t>Exkurze elektrárny na netradiční plyny (důlní a degazační plyny)</t>
  </si>
  <si>
    <t>Energetika v kostce (Ostrava)</t>
  </si>
  <si>
    <t>12:15 -13:00</t>
  </si>
  <si>
    <t>13:30-15:00</t>
  </si>
  <si>
    <t>15:15-16:45</t>
  </si>
  <si>
    <t>09:00-12:00</t>
  </si>
  <si>
    <t>12:00-15:45</t>
  </si>
  <si>
    <t>Položka</t>
  </si>
  <si>
    <t>Cena bez DPH</t>
  </si>
  <si>
    <t>Cena s DPH</t>
  </si>
  <si>
    <t>Celý kurz</t>
  </si>
  <si>
    <t>Ing. Robert Šimon</t>
  </si>
  <si>
    <t>Doc. Ing. Radomír Goňo, Ph.D.</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</si>
</sst>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F800]dddd\,\ mmmm\ dd\,\ yyyy"/>
  </numFmts>
  <fonts count="13" x14ac:knownFonts="1">
    <font>
      <sz val="11"/>
      <color theme="1"/>
      <name val="Calibri"/>
      <family val="2"/>
      <charset val="238"/>
      <scheme val="minor"/>
    </font>
    <font>
      <u/>
      <sz val="11"/>
      <color theme="10"/>
      <name val="Calibri"/>
      <family val="2"/>
      <charset val="238"/>
      <scheme val="minor"/>
    </font>
    <font>
      <sz val="10"/>
      <color theme="1"/>
      <name val="Arial"/>
      <family val="2"/>
      <charset val="238"/>
    </font>
    <font>
      <b/>
      <sz val="9"/>
      <color theme="1"/>
      <name val="Arial"/>
      <family val="2"/>
      <charset val="238"/>
    </font>
    <font>
      <sz val="12"/>
      <color theme="1"/>
      <name val="Calibri"/>
      <family val="2"/>
      <charset val="238"/>
      <scheme val="minor"/>
    </font>
    <font>
      <sz val="11"/>
      <name val="Calibri"/>
      <family val="2"/>
      <charset val="238"/>
      <scheme val="minor"/>
    </font>
    <font>
      <sz val="10"/>
      <name val="Calibri"/>
      <family val="2"/>
      <charset val="238"/>
      <scheme val="minor"/>
    </font>
    <font>
      <b/>
      <sz val="11"/>
      <name val="Calibri"/>
      <family val="2"/>
      <charset val="238"/>
      <scheme val="minor"/>
    </font>
    <font>
      <b/>
      <sz val="11"/>
      <color theme="1"/>
      <name val="Calibri"/>
      <family val="2"/>
      <charset val="238"/>
      <scheme val="minor"/>
    </font>
    <font>
      <b/>
      <u/>
      <sz val="11"/>
      <color theme="1"/>
      <name val="Calibri"/>
      <family val="2"/>
      <charset val="238"/>
      <scheme val="minor"/>
    </font>
    <font>
      <sz val="10"/>
      <color theme="1"/>
      <name val="Calibri"/>
      <family val="2"/>
      <charset val="238"/>
      <scheme val="minor"/>
    </font>
    <font>
      <b/>
      <sz val="14"/>
      <color theme="1"/>
      <name val="Calibri"/>
      <family val="2"/>
      <charset val="238"/>
      <scheme val="minor"/>
    </font>
    <font>
      <b/>
      <sz val="12"/>
      <color theme="1"/>
      <name val="Calibri"/>
      <family val="2"/>
      <charset val="238"/>
      <scheme val="minor"/>
    </font>
  </fonts>
  <fills count="6">
    <fill>
      <patternFill patternType="none"/>
    </fill>
    <fill>
      <patternFill patternType="gray125"/>
    </fill>
    <fill>
      <patternFill patternType="solid">
        <fgColor rgb="FFFFFF00"/>
        <bgColor indexed="64"/>
      </patternFill>
    </fill>
    <fill>
      <patternFill patternType="solid">
        <fgColor theme="2" tint="-9.9978637043366805E-2"/>
        <bgColor indexed="64"/>
      </patternFill>
    </fill>
    <fill>
      <patternFill patternType="solid">
        <fgColor rgb="FF00B0F0"/>
        <bgColor indexed="64"/>
      </patternFill>
    </fill>
    <fill>
      <patternFill patternType="solid">
        <fgColor rgb="FF92D050"/>
        <bgColor indexed="64"/>
      </patternFill>
    </fill>
  </fills>
  <borders count="37">
    <border>
      <left/>
      <right/>
      <top/>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bottom/>
      <diagonal/>
    </border>
    <border>
      <left/>
      <right style="thin">
        <color indexed="64"/>
      </right>
      <top/>
      <bottom style="medium">
        <color indexed="64"/>
      </bottom>
      <diagonal/>
    </border>
    <border>
      <left style="thin">
        <color indexed="64"/>
      </left>
      <right style="medium">
        <color indexed="64"/>
      </right>
      <top/>
      <bottom/>
      <diagonal/>
    </border>
    <border>
      <left style="medium">
        <color indexed="64"/>
      </left>
      <right/>
      <top/>
      <bottom/>
      <diagonal/>
    </border>
    <border>
      <left style="thin">
        <color indexed="64"/>
      </left>
      <right style="medium">
        <color indexed="64"/>
      </right>
      <top style="medium">
        <color indexed="64"/>
      </top>
      <bottom style="medium">
        <color indexed="64"/>
      </bottom>
      <diagonal/>
    </border>
    <border>
      <left/>
      <right style="medium">
        <color indexed="64"/>
      </right>
      <top/>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diagonal/>
    </border>
    <border>
      <left style="thin">
        <color indexed="64"/>
      </left>
      <right style="medium">
        <color indexed="64"/>
      </right>
      <top/>
      <bottom style="medium">
        <color indexed="64"/>
      </bottom>
      <diagonal/>
    </border>
  </borders>
  <cellStyleXfs count="3">
    <xf numFmtId="0" fontId="0" fillId="0" borderId="0"/>
    <xf numFmtId="0" fontId="1" fillId="0" borderId="0" applyNumberFormat="0" applyFill="0" applyBorder="0" applyAlignment="0" applyProtection="0"/>
    <xf numFmtId="0" fontId="2" fillId="0" borderId="0"/>
  </cellStyleXfs>
  <cellXfs count="141">
    <xf numFmtId="0" fontId="0" fillId="0" borderId="0" xfId="0"/>
    <xf numFmtId="0" fontId="3" fillId="0" borderId="1" xfId="2" applyFont="1" applyFill="1" applyBorder="1" applyAlignment="1">
      <alignment horizontal="center" vertical="center" wrapText="1"/>
    </xf>
    <xf numFmtId="0" fontId="3" fillId="0" borderId="2" xfId="2" applyFont="1" applyFill="1" applyBorder="1" applyAlignment="1">
      <alignment horizontal="center" vertical="center" wrapText="1"/>
    </xf>
    <xf numFmtId="0" fontId="0" fillId="0" borderId="0" xfId="0" applyAlignment="1">
      <alignment horizontal="center"/>
    </xf>
    <xf numFmtId="17" fontId="0" fillId="0" borderId="0" xfId="0" applyNumberFormat="1"/>
    <xf numFmtId="0" fontId="0" fillId="0" borderId="0" xfId="0" applyAlignment="1">
      <alignment horizontal="right"/>
    </xf>
    <xf numFmtId="0" fontId="4" fillId="0" borderId="0" xfId="0" applyFont="1"/>
    <xf numFmtId="0" fontId="0" fillId="0" borderId="3" xfId="0" applyBorder="1"/>
    <xf numFmtId="0" fontId="0" fillId="0" borderId="4" xfId="0" applyBorder="1"/>
    <xf numFmtId="0" fontId="3" fillId="0" borderId="5" xfId="2" applyFont="1" applyFill="1" applyBorder="1" applyAlignment="1">
      <alignment horizontal="center" vertical="center" wrapText="1"/>
    </xf>
    <xf numFmtId="49" fontId="0" fillId="0" borderId="6" xfId="0" applyNumberFormat="1" applyBorder="1"/>
    <xf numFmtId="49" fontId="0" fillId="0" borderId="6" xfId="0" applyNumberFormat="1" applyBorder="1" applyAlignment="1">
      <alignment wrapText="1"/>
    </xf>
    <xf numFmtId="0" fontId="5" fillId="0" borderId="7" xfId="0" applyFont="1" applyBorder="1" applyAlignment="1">
      <alignment horizontal="center"/>
    </xf>
    <xf numFmtId="0" fontId="0" fillId="0" borderId="8" xfId="0" applyBorder="1"/>
    <xf numFmtId="0" fontId="0" fillId="0" borderId="8" xfId="0" applyBorder="1" applyAlignment="1">
      <alignment horizontal="center"/>
    </xf>
    <xf numFmtId="49" fontId="0" fillId="0" borderId="9" xfId="0" applyNumberFormat="1" applyBorder="1"/>
    <xf numFmtId="0" fontId="0" fillId="0" borderId="10" xfId="0" applyBorder="1"/>
    <xf numFmtId="0" fontId="0" fillId="0" borderId="10" xfId="0" applyBorder="1" applyAlignment="1">
      <alignment horizontal="center"/>
    </xf>
    <xf numFmtId="49" fontId="0" fillId="0" borderId="9" xfId="0" applyNumberFormat="1" applyBorder="1" applyAlignment="1">
      <alignment wrapText="1"/>
    </xf>
    <xf numFmtId="0" fontId="0" fillId="0" borderId="0" xfId="0" applyAlignment="1">
      <alignment horizontal="center"/>
    </xf>
    <xf numFmtId="0" fontId="0" fillId="0" borderId="0" xfId="0" applyAlignment="1">
      <alignment horizontal="center"/>
    </xf>
    <xf numFmtId="0" fontId="6" fillId="0" borderId="7" xfId="0" applyFont="1" applyBorder="1" applyAlignment="1">
      <alignment horizontal="center"/>
    </xf>
    <xf numFmtId="0" fontId="6" fillId="0" borderId="11" xfId="0" applyFont="1" applyBorder="1" applyAlignment="1">
      <alignment horizontal="center"/>
    </xf>
    <xf numFmtId="0" fontId="7" fillId="0" borderId="12" xfId="0" applyFont="1" applyBorder="1"/>
    <xf numFmtId="0" fontId="8" fillId="0" borderId="13" xfId="0" applyFont="1" applyBorder="1"/>
    <xf numFmtId="0" fontId="0" fillId="0" borderId="14" xfId="0" applyBorder="1"/>
    <xf numFmtId="49" fontId="8" fillId="0" borderId="2" xfId="0" applyNumberFormat="1" applyFont="1" applyFill="1" applyBorder="1" applyAlignment="1">
      <alignment wrapText="1"/>
    </xf>
    <xf numFmtId="0" fontId="0" fillId="0" borderId="1" xfId="0" applyBorder="1"/>
    <xf numFmtId="0" fontId="3" fillId="0" borderId="15" xfId="2" applyFont="1" applyFill="1" applyBorder="1" applyAlignment="1">
      <alignment horizontal="center" vertical="center" wrapText="1"/>
    </xf>
    <xf numFmtId="0" fontId="3" fillId="0" borderId="16" xfId="2" applyFont="1" applyFill="1" applyBorder="1" applyAlignment="1">
      <alignment horizontal="center" vertical="center" wrapText="1"/>
    </xf>
    <xf numFmtId="0" fontId="3" fillId="0" borderId="17" xfId="2" applyFont="1" applyFill="1" applyBorder="1" applyAlignment="1">
      <alignment horizontal="center" vertical="center" wrapText="1"/>
    </xf>
    <xf numFmtId="0" fontId="3" fillId="0" borderId="18" xfId="2" applyFont="1" applyFill="1" applyBorder="1" applyAlignment="1">
      <alignment horizontal="center" vertical="center" wrapText="1"/>
    </xf>
    <xf numFmtId="0" fontId="0" fillId="0" borderId="19" xfId="0" applyBorder="1"/>
    <xf numFmtId="0" fontId="0" fillId="0" borderId="7" xfId="0" applyBorder="1"/>
    <xf numFmtId="0" fontId="0" fillId="0" borderId="20" xfId="0" applyBorder="1"/>
    <xf numFmtId="0" fontId="0" fillId="0" borderId="21" xfId="0" applyBorder="1"/>
    <xf numFmtId="0" fontId="0" fillId="0" borderId="22" xfId="0" applyBorder="1"/>
    <xf numFmtId="0" fontId="0" fillId="0" borderId="23" xfId="0" applyBorder="1"/>
    <xf numFmtId="0" fontId="0" fillId="0" borderId="23" xfId="0" applyBorder="1" applyAlignment="1">
      <alignment vertical="top"/>
    </xf>
    <xf numFmtId="0" fontId="0" fillId="0" borderId="21" xfId="0" applyBorder="1" applyAlignment="1">
      <alignment vertical="top"/>
    </xf>
    <xf numFmtId="0" fontId="0" fillId="0" borderId="19" xfId="0" applyBorder="1" applyAlignment="1">
      <alignment vertical="top"/>
    </xf>
    <xf numFmtId="0" fontId="0" fillId="0" borderId="0" xfId="0" applyAlignment="1">
      <alignment vertical="top"/>
    </xf>
    <xf numFmtId="0" fontId="0" fillId="0" borderId="24" xfId="0" applyBorder="1" applyAlignment="1">
      <alignment vertical="top"/>
    </xf>
    <xf numFmtId="0" fontId="0" fillId="0" borderId="25" xfId="0" applyBorder="1" applyAlignment="1">
      <alignment vertical="top"/>
    </xf>
    <xf numFmtId="0" fontId="0" fillId="0" borderId="26" xfId="0" applyBorder="1" applyAlignment="1">
      <alignment vertical="top"/>
    </xf>
    <xf numFmtId="0" fontId="0" fillId="0" borderId="22" xfId="0" applyBorder="1" applyAlignment="1">
      <alignment vertical="top"/>
    </xf>
    <xf numFmtId="0" fontId="0" fillId="0" borderId="20" xfId="0" applyBorder="1" applyAlignment="1">
      <alignment vertical="top"/>
    </xf>
    <xf numFmtId="0" fontId="0" fillId="0" borderId="7" xfId="0" applyBorder="1" applyAlignment="1">
      <alignment vertical="top"/>
    </xf>
    <xf numFmtId="0" fontId="0" fillId="0" borderId="19" xfId="0" applyFont="1" applyBorder="1"/>
    <xf numFmtId="0" fontId="0" fillId="0" borderId="25" xfId="0" applyBorder="1" applyAlignment="1">
      <alignment vertical="top" wrapText="1"/>
    </xf>
    <xf numFmtId="0" fontId="8" fillId="0" borderId="0" xfId="0" applyFont="1" applyFill="1" applyAlignment="1">
      <alignment horizontal="center"/>
    </xf>
    <xf numFmtId="0" fontId="8" fillId="0" borderId="0" xfId="0" applyFont="1"/>
    <xf numFmtId="0" fontId="0" fillId="0" borderId="7" xfId="0" applyBorder="1" applyAlignment="1">
      <alignment horizontal="center" vertical="top"/>
    </xf>
    <xf numFmtId="0" fontId="0" fillId="0" borderId="19" xfId="0" applyBorder="1" applyAlignment="1">
      <alignment horizontal="center" vertical="top"/>
    </xf>
    <xf numFmtId="0" fontId="0" fillId="0" borderId="1" xfId="0" applyBorder="1" applyAlignment="1">
      <alignment horizontal="center"/>
    </xf>
    <xf numFmtId="0" fontId="8" fillId="0" borderId="21" xfId="0" applyFont="1" applyBorder="1" applyAlignment="1">
      <alignment vertical="top"/>
    </xf>
    <xf numFmtId="0" fontId="0" fillId="0" borderId="0" xfId="0" applyAlignment="1">
      <alignment horizontal="center"/>
    </xf>
    <xf numFmtId="0" fontId="9" fillId="0" borderId="0" xfId="0" applyFont="1"/>
    <xf numFmtId="0" fontId="0" fillId="0" borderId="21" xfId="0" applyBorder="1" applyAlignment="1">
      <alignment vertical="top" wrapText="1"/>
    </xf>
    <xf numFmtId="49" fontId="0" fillId="0" borderId="6" xfId="0" applyNumberFormat="1" applyFont="1" applyBorder="1"/>
    <xf numFmtId="49" fontId="0" fillId="0" borderId="6" xfId="0" applyNumberFormat="1" applyFont="1" applyBorder="1" applyAlignment="1">
      <alignment wrapText="1"/>
    </xf>
    <xf numFmtId="49" fontId="0" fillId="0" borderId="9" xfId="0" applyNumberFormat="1" applyFont="1" applyBorder="1"/>
    <xf numFmtId="0" fontId="0" fillId="0" borderId="0" xfId="0" applyAlignment="1">
      <alignment horizontal="center"/>
    </xf>
    <xf numFmtId="0" fontId="0" fillId="0" borderId="0" xfId="0" applyAlignment="1">
      <alignment horizontal="center"/>
    </xf>
    <xf numFmtId="0" fontId="6" fillId="0" borderId="20" xfId="0" applyFont="1" applyBorder="1" applyAlignment="1">
      <alignment horizontal="center"/>
    </xf>
    <xf numFmtId="0" fontId="5" fillId="0" borderId="8" xfId="0" applyFont="1" applyBorder="1" applyAlignment="1">
      <alignment horizontal="center"/>
    </xf>
    <xf numFmtId="0" fontId="0" fillId="0" borderId="27" xfId="0" applyBorder="1" applyAlignment="1">
      <alignment horizontal="center"/>
    </xf>
    <xf numFmtId="0" fontId="0" fillId="0" borderId="28" xfId="0" applyBorder="1" applyAlignment="1">
      <alignment horizontal="center"/>
    </xf>
    <xf numFmtId="0" fontId="10" fillId="0" borderId="7" xfId="0" applyFont="1" applyBorder="1"/>
    <xf numFmtId="0" fontId="10" fillId="0" borderId="19" xfId="0" applyFont="1" applyBorder="1"/>
    <xf numFmtId="0" fontId="10" fillId="0" borderId="19" xfId="0" applyFont="1" applyBorder="1" applyAlignment="1">
      <alignment vertical="top" wrapText="1"/>
    </xf>
    <xf numFmtId="0" fontId="10" fillId="0" borderId="26" xfId="0" applyFont="1" applyBorder="1" applyAlignment="1">
      <alignment vertical="top" wrapText="1"/>
    </xf>
    <xf numFmtId="0" fontId="10" fillId="0" borderId="7" xfId="0" applyFont="1" applyBorder="1" applyAlignment="1">
      <alignment vertical="top" wrapText="1"/>
    </xf>
    <xf numFmtId="14" fontId="0" fillId="0" borderId="5" xfId="0" applyNumberFormat="1" applyBorder="1" applyAlignment="1">
      <alignment horizontal="center"/>
    </xf>
    <xf numFmtId="14" fontId="0" fillId="0" borderId="29" xfId="0" applyNumberFormat="1" applyBorder="1" applyAlignment="1">
      <alignment horizontal="center" vertical="center"/>
    </xf>
    <xf numFmtId="0" fontId="1" fillId="0" borderId="8" xfId="1" applyBorder="1" applyAlignment="1">
      <alignment horizontal="center" vertical="center"/>
    </xf>
    <xf numFmtId="0" fontId="8" fillId="0" borderId="8" xfId="0" applyFont="1" applyBorder="1" applyAlignment="1">
      <alignment horizontal="center" vertical="center"/>
    </xf>
    <xf numFmtId="0" fontId="1" fillId="0" borderId="27" xfId="1" applyBorder="1" applyAlignment="1">
      <alignment horizontal="center" vertical="center"/>
    </xf>
    <xf numFmtId="164" fontId="0" fillId="0" borderId="0" xfId="0" applyNumberFormat="1" applyAlignment="1">
      <alignment horizontal="left"/>
    </xf>
    <xf numFmtId="0" fontId="0" fillId="0" borderId="30" xfId="0" applyBorder="1"/>
    <xf numFmtId="0" fontId="8" fillId="0" borderId="1" xfId="0" applyFont="1" applyBorder="1" applyAlignment="1">
      <alignment horizontal="center" vertical="center"/>
    </xf>
    <xf numFmtId="14" fontId="0" fillId="0" borderId="31" xfId="0" applyNumberFormat="1" applyBorder="1" applyAlignment="1">
      <alignment horizontal="center" vertical="center"/>
    </xf>
    <xf numFmtId="0" fontId="8" fillId="0" borderId="13" xfId="0" applyFont="1" applyBorder="1" applyAlignment="1">
      <alignment vertical="top"/>
    </xf>
    <xf numFmtId="0" fontId="7" fillId="0" borderId="2" xfId="2" applyFont="1" applyFill="1" applyBorder="1" applyAlignment="1">
      <alignment horizontal="left" vertical="top" wrapText="1"/>
    </xf>
    <xf numFmtId="0" fontId="5" fillId="0" borderId="7" xfId="0" applyFont="1" applyBorder="1" applyAlignment="1">
      <alignment horizontal="center" vertical="top"/>
    </xf>
    <xf numFmtId="0" fontId="6" fillId="0" borderId="7" xfId="0" applyFont="1" applyBorder="1" applyAlignment="1">
      <alignment horizontal="center" vertical="top"/>
    </xf>
    <xf numFmtId="0" fontId="8" fillId="0" borderId="20" xfId="0" applyFont="1" applyBorder="1" applyAlignment="1">
      <alignment vertical="top"/>
    </xf>
    <xf numFmtId="0" fontId="7" fillId="2" borderId="32" xfId="0" applyFont="1" applyFill="1" applyBorder="1" applyAlignment="1">
      <alignment horizontal="center" vertical="center"/>
    </xf>
    <xf numFmtId="0" fontId="5" fillId="0" borderId="16" xfId="0" applyFont="1" applyBorder="1" applyAlignment="1">
      <alignment horizontal="center"/>
    </xf>
    <xf numFmtId="0" fontId="10" fillId="0" borderId="25" xfId="0" applyFont="1" applyBorder="1" applyAlignment="1">
      <alignment vertical="top" wrapText="1"/>
    </xf>
    <xf numFmtId="0" fontId="0" fillId="0" borderId="0" xfId="0" applyAlignment="1">
      <alignment horizontal="center" wrapText="1"/>
    </xf>
    <xf numFmtId="0" fontId="0" fillId="0" borderId="0" xfId="0" applyAlignment="1">
      <alignment horizontal="center" vertical="center" wrapText="1"/>
    </xf>
    <xf numFmtId="4" fontId="0" fillId="0" borderId="0" xfId="0" applyNumberFormat="1"/>
    <xf numFmtId="0" fontId="0" fillId="0" borderId="0" xfId="0" applyAlignment="1">
      <alignment horizontal="center"/>
    </xf>
    <xf numFmtId="0" fontId="12" fillId="0" borderId="0" xfId="0" applyFont="1" applyAlignment="1">
      <alignment horizontal="center"/>
    </xf>
    <xf numFmtId="0" fontId="0" fillId="0" borderId="0" xfId="0" applyAlignment="1">
      <alignment horizontal="left" wrapText="1"/>
    </xf>
    <xf numFmtId="0" fontId="11" fillId="0" borderId="0" xfId="0" applyFont="1" applyAlignment="1">
      <alignment horizontal="center"/>
    </xf>
    <xf numFmtId="14" fontId="0" fillId="0" borderId="18" xfId="0" applyNumberFormat="1" applyBorder="1" applyAlignment="1">
      <alignment horizontal="center" vertical="center"/>
    </xf>
    <xf numFmtId="14" fontId="0" fillId="0" borderId="29" xfId="0" applyNumberFormat="1" applyBorder="1" applyAlignment="1">
      <alignment horizontal="center" vertical="center"/>
    </xf>
    <xf numFmtId="14" fontId="0" fillId="0" borderId="36" xfId="0" applyNumberFormat="1" applyBorder="1" applyAlignment="1">
      <alignment horizontal="center" vertical="center"/>
    </xf>
    <xf numFmtId="0" fontId="1" fillId="0" borderId="16" xfId="1" applyBorder="1" applyAlignment="1">
      <alignment horizontal="center" vertical="center"/>
    </xf>
    <xf numFmtId="0" fontId="1" fillId="0" borderId="8" xfId="1" applyBorder="1" applyAlignment="1">
      <alignment horizontal="center" vertical="center"/>
    </xf>
    <xf numFmtId="0" fontId="1" fillId="0" borderId="10" xfId="1" applyBorder="1" applyAlignment="1">
      <alignment horizontal="center" vertical="center"/>
    </xf>
    <xf numFmtId="0" fontId="8" fillId="0" borderId="16" xfId="0" applyFont="1" applyBorder="1" applyAlignment="1">
      <alignment horizontal="center" vertical="center"/>
    </xf>
    <xf numFmtId="0" fontId="8" fillId="0" borderId="8" xfId="0" applyFont="1" applyBorder="1" applyAlignment="1">
      <alignment horizontal="center" vertical="center"/>
    </xf>
    <xf numFmtId="0" fontId="8" fillId="0" borderId="10" xfId="0" applyFont="1" applyBorder="1" applyAlignment="1">
      <alignment horizontal="center" vertical="center"/>
    </xf>
    <xf numFmtId="0" fontId="8" fillId="0" borderId="14" xfId="0" applyFont="1" applyBorder="1" applyAlignment="1">
      <alignment horizontal="center" vertical="top"/>
    </xf>
    <xf numFmtId="0" fontId="8" fillId="0" borderId="33" xfId="0" applyFont="1" applyBorder="1" applyAlignment="1">
      <alignment horizontal="center" vertical="top"/>
    </xf>
    <xf numFmtId="0" fontId="8" fillId="0" borderId="34" xfId="0" applyFont="1" applyBorder="1" applyAlignment="1">
      <alignment horizontal="center" vertical="top"/>
    </xf>
    <xf numFmtId="0" fontId="8" fillId="0" borderId="14" xfId="0" applyFont="1" applyBorder="1" applyAlignment="1">
      <alignment horizontal="center" vertical="top" wrapText="1"/>
    </xf>
    <xf numFmtId="0" fontId="8" fillId="0" borderId="33" xfId="0" applyFont="1" applyBorder="1" applyAlignment="1">
      <alignment horizontal="center" vertical="top" wrapText="1"/>
    </xf>
    <xf numFmtId="0" fontId="8" fillId="0" borderId="34" xfId="0" applyFont="1" applyBorder="1" applyAlignment="1">
      <alignment horizontal="center" vertical="top" wrapText="1"/>
    </xf>
    <xf numFmtId="0" fontId="3" fillId="2" borderId="8" xfId="2" applyFont="1" applyFill="1" applyBorder="1" applyAlignment="1">
      <alignment horizontal="center" vertical="center" wrapText="1"/>
    </xf>
    <xf numFmtId="0" fontId="3" fillId="2" borderId="10" xfId="2" applyFont="1" applyFill="1" applyBorder="1" applyAlignment="1">
      <alignment horizontal="center" vertical="center" wrapText="1"/>
    </xf>
    <xf numFmtId="0" fontId="3" fillId="5" borderId="16" xfId="2" applyFont="1" applyFill="1" applyBorder="1" applyAlignment="1">
      <alignment horizontal="center" vertical="center" wrapText="1"/>
    </xf>
    <xf numFmtId="0" fontId="3" fillId="5" borderId="8" xfId="2" applyFont="1" applyFill="1" applyBorder="1" applyAlignment="1">
      <alignment horizontal="center" vertical="center" wrapText="1"/>
    </xf>
    <xf numFmtId="0" fontId="3" fillId="5" borderId="10" xfId="2" applyFont="1" applyFill="1" applyBorder="1" applyAlignment="1">
      <alignment horizontal="center" vertical="center" wrapText="1"/>
    </xf>
    <xf numFmtId="0" fontId="1" fillId="0" borderId="35" xfId="1" applyBorder="1" applyAlignment="1">
      <alignment horizontal="center" vertical="center"/>
    </xf>
    <xf numFmtId="0" fontId="1" fillId="0" borderId="27" xfId="1" applyBorder="1" applyAlignment="1">
      <alignment horizontal="center" vertical="center"/>
    </xf>
    <xf numFmtId="0" fontId="1" fillId="0" borderId="28" xfId="1" applyBorder="1" applyAlignment="1">
      <alignment horizontal="center" vertical="center"/>
    </xf>
    <xf numFmtId="0" fontId="3" fillId="4" borderId="16" xfId="2" applyFont="1" applyFill="1" applyBorder="1" applyAlignment="1">
      <alignment horizontal="center" vertical="center" wrapText="1"/>
    </xf>
    <xf numFmtId="0" fontId="3" fillId="4" borderId="8" xfId="2" applyFont="1" applyFill="1" applyBorder="1" applyAlignment="1">
      <alignment horizontal="center" vertical="center" wrapText="1"/>
    </xf>
    <xf numFmtId="0" fontId="3" fillId="4" borderId="10" xfId="2" applyFont="1" applyFill="1" applyBorder="1" applyAlignment="1">
      <alignment horizontal="center" vertical="center" wrapText="1"/>
    </xf>
    <xf numFmtId="0" fontId="3" fillId="0" borderId="14" xfId="2" applyFont="1" applyFill="1" applyBorder="1" applyAlignment="1">
      <alignment horizontal="center" vertical="center" wrapText="1"/>
    </xf>
    <xf numFmtId="0" fontId="3" fillId="0" borderId="33" xfId="2" applyFont="1" applyFill="1" applyBorder="1" applyAlignment="1">
      <alignment horizontal="center" vertical="center" wrapText="1"/>
    </xf>
    <xf numFmtId="0" fontId="3" fillId="0" borderId="34" xfId="2" applyFont="1" applyFill="1" applyBorder="1" applyAlignment="1">
      <alignment horizontal="center" vertical="center" wrapText="1"/>
    </xf>
    <xf numFmtId="0" fontId="3" fillId="3" borderId="16" xfId="2" applyFont="1" applyFill="1" applyBorder="1" applyAlignment="1">
      <alignment horizontal="center" vertical="center" wrapText="1"/>
    </xf>
    <xf numFmtId="0" fontId="3" fillId="3" borderId="8" xfId="2" applyFont="1" applyFill="1" applyBorder="1" applyAlignment="1">
      <alignment horizontal="center" vertical="center" wrapText="1"/>
    </xf>
    <xf numFmtId="0" fontId="3" fillId="3" borderId="10" xfId="2" applyFont="1" applyFill="1" applyBorder="1" applyAlignment="1">
      <alignment horizontal="center" vertical="center" wrapText="1"/>
    </xf>
    <xf numFmtId="0" fontId="7" fillId="3" borderId="18" xfId="0" applyFont="1" applyFill="1" applyBorder="1" applyAlignment="1">
      <alignment horizontal="center" vertical="center"/>
    </xf>
    <xf numFmtId="0" fontId="7" fillId="3" borderId="29" xfId="0" applyFont="1" applyFill="1" applyBorder="1" applyAlignment="1">
      <alignment horizontal="center" vertical="center"/>
    </xf>
    <xf numFmtId="0" fontId="7" fillId="3" borderId="36" xfId="0" applyFont="1" applyFill="1" applyBorder="1" applyAlignment="1">
      <alignment horizontal="center" vertical="center"/>
    </xf>
    <xf numFmtId="0" fontId="7" fillId="4" borderId="18" xfId="0" applyFont="1" applyFill="1" applyBorder="1" applyAlignment="1">
      <alignment horizontal="center" vertical="center"/>
    </xf>
    <xf numFmtId="0" fontId="7" fillId="4" borderId="29" xfId="0" applyFont="1" applyFill="1" applyBorder="1" applyAlignment="1">
      <alignment horizontal="center" vertical="center"/>
    </xf>
    <xf numFmtId="0" fontId="7" fillId="4" borderId="36" xfId="0" applyFont="1" applyFill="1" applyBorder="1" applyAlignment="1">
      <alignment horizontal="center" vertical="center"/>
    </xf>
    <xf numFmtId="0" fontId="7" fillId="5" borderId="18" xfId="0" applyFont="1" applyFill="1" applyBorder="1" applyAlignment="1">
      <alignment horizontal="center" vertical="center"/>
    </xf>
    <xf numFmtId="0" fontId="7" fillId="5" borderId="29" xfId="0" applyFont="1" applyFill="1" applyBorder="1" applyAlignment="1">
      <alignment horizontal="center" vertical="center"/>
    </xf>
    <xf numFmtId="0" fontId="7" fillId="5" borderId="36" xfId="0" applyFont="1" applyFill="1" applyBorder="1" applyAlignment="1">
      <alignment horizontal="center" vertical="center"/>
    </xf>
    <xf numFmtId="0" fontId="7" fillId="2" borderId="18" xfId="0" applyFont="1" applyFill="1" applyBorder="1" applyAlignment="1">
      <alignment horizontal="center" vertical="center"/>
    </xf>
    <xf numFmtId="0" fontId="7" fillId="2" borderId="29" xfId="0" applyFont="1" applyFill="1" applyBorder="1" applyAlignment="1">
      <alignment horizontal="center" vertical="center"/>
    </xf>
    <xf numFmtId="0" fontId="7" fillId="2" borderId="36" xfId="0" applyFont="1" applyFill="1" applyBorder="1" applyAlignment="1">
      <alignment horizontal="center" vertical="center"/>
    </xf>
  </cellXfs>
  <cellStyles count="3">
    <cellStyle name="Hypertextový odkaz" xfId="1" builtinId="8"/>
    <cellStyle name="Normální" xfId="0" builtinId="0"/>
    <cellStyle name="normální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447675</xdr:colOff>
      <xdr:row>2</xdr:row>
      <xdr:rowOff>123825</xdr:rowOff>
    </xdr:from>
    <xdr:to>
      <xdr:col>5</xdr:col>
      <xdr:colOff>142875</xdr:colOff>
      <xdr:row>7</xdr:row>
      <xdr:rowOff>104775</xdr:rowOff>
    </xdr:to>
    <xdr:pic>
      <xdr:nvPicPr>
        <xdr:cNvPr id="1028" name="Obrázek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24150" y="514350"/>
          <a:ext cx="914400" cy="933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438150</xdr:colOff>
      <xdr:row>9</xdr:row>
      <xdr:rowOff>171450</xdr:rowOff>
    </xdr:from>
    <xdr:to>
      <xdr:col>5</xdr:col>
      <xdr:colOff>133350</xdr:colOff>
      <xdr:row>15</xdr:row>
      <xdr:rowOff>85725</xdr:rowOff>
    </xdr:to>
    <xdr:pic>
      <xdr:nvPicPr>
        <xdr:cNvPr id="1029" name="Obrázek 2"/>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714625" y="1895475"/>
          <a:ext cx="914400"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428625</xdr:colOff>
      <xdr:row>17</xdr:row>
      <xdr:rowOff>133350</xdr:rowOff>
    </xdr:from>
    <xdr:to>
      <xdr:col>5</xdr:col>
      <xdr:colOff>123825</xdr:colOff>
      <xdr:row>23</xdr:row>
      <xdr:rowOff>47625</xdr:rowOff>
    </xdr:to>
    <xdr:pic>
      <xdr:nvPicPr>
        <xdr:cNvPr id="1030" name="Obrázek 3"/>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705100" y="3381375"/>
          <a:ext cx="914400"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ATA%20V&#352;B/06_Vzd&#283;l&#225;v&#225;n&#237;_v_energetice/ER&#218;%20-%20energetika%20v%20kostce/Energetika%20v%20kostce%20-%20progra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Úvod"/>
      <sheetName val="Souhrn"/>
      <sheetName val="Ceník"/>
      <sheetName val="1. den"/>
      <sheetName val="2. den"/>
      <sheetName val="3. den"/>
      <sheetName val="4. den"/>
      <sheetName val="5. den"/>
      <sheetName val="6. den"/>
      <sheetName val="7. den"/>
      <sheetName val="8. den"/>
    </sheetNames>
    <sheetDataSet>
      <sheetData sheetId="0">
        <row r="28">
          <cell r="A28" t="str">
            <v>Energetika v kostce</v>
          </cell>
        </row>
      </sheetData>
      <sheetData sheetId="1"/>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Motiv systému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67"/>
  <sheetViews>
    <sheetView tabSelected="1" workbookViewId="0">
      <selection activeCell="A28" sqref="A28:I28"/>
    </sheetView>
  </sheetViews>
  <sheetFormatPr defaultRowHeight="15" x14ac:dyDescent="0.25"/>
  <cols>
    <col min="3" max="3" width="15.85546875" customWidth="1"/>
  </cols>
  <sheetData>
    <row r="1" spans="1:9" ht="15.75" x14ac:dyDescent="0.25">
      <c r="A1" s="94" t="s">
        <v>8</v>
      </c>
      <c r="B1" s="94"/>
      <c r="C1" s="94"/>
      <c r="D1" s="94"/>
      <c r="E1" s="94"/>
      <c r="F1" s="94"/>
      <c r="G1" s="94"/>
      <c r="H1" s="94"/>
      <c r="I1" s="94"/>
    </row>
    <row r="2" spans="1:9" x14ac:dyDescent="0.25">
      <c r="A2" s="93" t="s">
        <v>9</v>
      </c>
      <c r="B2" s="93"/>
      <c r="C2" s="93"/>
      <c r="D2" s="93"/>
      <c r="E2" s="93"/>
      <c r="F2" s="93"/>
      <c r="G2" s="93"/>
      <c r="H2" s="93"/>
      <c r="I2" s="93"/>
    </row>
    <row r="4" spans="1:9" x14ac:dyDescent="0.25">
      <c r="A4" s="93"/>
      <c r="B4" s="93"/>
      <c r="C4" s="93"/>
      <c r="D4" s="93"/>
      <c r="E4" s="93"/>
      <c r="F4" s="93"/>
      <c r="G4" s="93"/>
      <c r="H4" s="93"/>
      <c r="I4" s="93"/>
    </row>
    <row r="9" spans="1:9" x14ac:dyDescent="0.25">
      <c r="A9" s="93" t="s">
        <v>10</v>
      </c>
      <c r="B9" s="93"/>
      <c r="C9" s="93"/>
      <c r="D9" s="93"/>
      <c r="E9" s="93"/>
      <c r="F9" s="93"/>
      <c r="G9" s="93"/>
      <c r="H9" s="93"/>
      <c r="I9" s="93"/>
    </row>
    <row r="17" spans="1:9" x14ac:dyDescent="0.25">
      <c r="A17" s="93" t="s">
        <v>11</v>
      </c>
      <c r="B17" s="93"/>
      <c r="C17" s="93"/>
      <c r="D17" s="93"/>
      <c r="E17" s="93"/>
      <c r="F17" s="93"/>
      <c r="G17" s="93"/>
      <c r="H17" s="93"/>
      <c r="I17" s="93"/>
    </row>
    <row r="27" spans="1:9" x14ac:dyDescent="0.25">
      <c r="A27" s="93" t="s">
        <v>12</v>
      </c>
      <c r="B27" s="93"/>
      <c r="C27" s="93"/>
      <c r="D27" s="93"/>
      <c r="E27" s="93"/>
      <c r="F27" s="93"/>
      <c r="G27" s="93"/>
      <c r="H27" s="93"/>
      <c r="I27" s="93"/>
    </row>
    <row r="28" spans="1:9" ht="18.75" x14ac:dyDescent="0.3">
      <c r="A28" s="96" t="s">
        <v>245</v>
      </c>
      <c r="B28" s="96"/>
      <c r="C28" s="96"/>
      <c r="D28" s="96"/>
      <c r="E28" s="96"/>
      <c r="F28" s="96"/>
      <c r="G28" s="96"/>
      <c r="H28" s="96"/>
      <c r="I28" s="96"/>
    </row>
    <row r="29" spans="1:9" x14ac:dyDescent="0.25">
      <c r="A29" s="50"/>
      <c r="B29" s="50"/>
      <c r="C29" s="50"/>
      <c r="D29" s="50"/>
      <c r="E29" s="50"/>
      <c r="F29" s="50"/>
      <c r="G29" s="50"/>
      <c r="H29" s="50"/>
      <c r="I29" s="50"/>
    </row>
    <row r="30" spans="1:9" ht="30" customHeight="1" x14ac:dyDescent="0.25">
      <c r="A30" s="41" t="s">
        <v>13</v>
      </c>
      <c r="C30" s="95" t="s">
        <v>200</v>
      </c>
      <c r="D30" s="95"/>
      <c r="E30" s="95"/>
      <c r="F30" s="95"/>
      <c r="G30" s="95"/>
      <c r="H30" s="95"/>
      <c r="I30" s="95"/>
    </row>
    <row r="31" spans="1:9" x14ac:dyDescent="0.25">
      <c r="A31" t="s">
        <v>169</v>
      </c>
      <c r="C31" s="57" t="s">
        <v>222</v>
      </c>
    </row>
    <row r="32" spans="1:9" x14ac:dyDescent="0.25">
      <c r="A32" t="s">
        <v>14</v>
      </c>
      <c r="C32" t="s">
        <v>221</v>
      </c>
    </row>
    <row r="33" spans="1:3" x14ac:dyDescent="0.25">
      <c r="A33" t="s">
        <v>15</v>
      </c>
      <c r="C33" s="78">
        <f>Souhrn!I3</f>
        <v>42656</v>
      </c>
    </row>
    <row r="34" spans="1:3" x14ac:dyDescent="0.25">
      <c r="A34" t="s">
        <v>16</v>
      </c>
      <c r="C34" s="78">
        <f>Souhrn!I38</f>
        <v>42699</v>
      </c>
    </row>
    <row r="35" spans="1:3" x14ac:dyDescent="0.25">
      <c r="C35" s="4"/>
    </row>
    <row r="36" spans="1:3" x14ac:dyDescent="0.25">
      <c r="A36" t="s">
        <v>123</v>
      </c>
      <c r="C36" t="s">
        <v>124</v>
      </c>
    </row>
    <row r="38" spans="1:3" x14ac:dyDescent="0.25">
      <c r="A38" t="s">
        <v>175</v>
      </c>
      <c r="C38" t="s">
        <v>176</v>
      </c>
    </row>
    <row r="39" spans="1:3" x14ac:dyDescent="0.25">
      <c r="A39" t="s">
        <v>17</v>
      </c>
      <c r="C39" t="s">
        <v>18</v>
      </c>
    </row>
    <row r="41" spans="1:3" x14ac:dyDescent="0.25">
      <c r="A41" t="s">
        <v>125</v>
      </c>
      <c r="C41" t="s">
        <v>127</v>
      </c>
    </row>
    <row r="42" spans="1:3" x14ac:dyDescent="0.25">
      <c r="C42" t="s">
        <v>128</v>
      </c>
    </row>
    <row r="43" spans="1:3" x14ac:dyDescent="0.25">
      <c r="C43" s="51" t="s">
        <v>126</v>
      </c>
    </row>
    <row r="51" spans="1:9" ht="15.75" x14ac:dyDescent="0.25">
      <c r="A51" s="94" t="s">
        <v>19</v>
      </c>
      <c r="B51" s="94"/>
      <c r="C51" s="94"/>
      <c r="D51" s="94"/>
      <c r="E51" s="94"/>
      <c r="F51" s="94"/>
      <c r="G51" s="94"/>
      <c r="H51" s="94"/>
      <c r="I51" s="94"/>
    </row>
    <row r="52" spans="1:9" ht="29.25" customHeight="1" x14ac:dyDescent="0.25">
      <c r="A52" s="95" t="s">
        <v>20</v>
      </c>
      <c r="B52" s="95"/>
      <c r="C52" s="95"/>
      <c r="D52" s="95"/>
      <c r="E52" s="95"/>
      <c r="F52" s="95"/>
      <c r="G52" s="95"/>
      <c r="H52" s="95"/>
      <c r="I52" s="95"/>
    </row>
    <row r="54" spans="1:9" x14ac:dyDescent="0.25">
      <c r="A54" s="93" t="s">
        <v>21</v>
      </c>
      <c r="B54" s="93"/>
      <c r="C54" s="93"/>
      <c r="D54" s="93"/>
      <c r="E54" s="93"/>
      <c r="F54" s="93"/>
      <c r="G54" s="93"/>
      <c r="H54" s="93"/>
      <c r="I54" s="93"/>
    </row>
    <row r="55" spans="1:9" ht="225.75" customHeight="1" x14ac:dyDescent="0.25">
      <c r="A55" s="95" t="s">
        <v>22</v>
      </c>
      <c r="B55" s="95"/>
      <c r="C55" s="95"/>
      <c r="D55" s="95"/>
      <c r="E55" s="95"/>
      <c r="F55" s="95"/>
      <c r="G55" s="95"/>
      <c r="H55" s="95"/>
      <c r="I55" s="95"/>
    </row>
    <row r="57" spans="1:9" x14ac:dyDescent="0.25">
      <c r="A57" s="93" t="s">
        <v>23</v>
      </c>
      <c r="B57" s="93"/>
      <c r="C57" s="93"/>
      <c r="D57" s="93"/>
      <c r="E57" s="93"/>
      <c r="F57" s="93"/>
      <c r="G57" s="93"/>
      <c r="H57" s="93"/>
      <c r="I57" s="93"/>
    </row>
    <row r="58" spans="1:9" x14ac:dyDescent="0.25">
      <c r="A58" t="s">
        <v>24</v>
      </c>
    </row>
    <row r="59" spans="1:9" x14ac:dyDescent="0.25">
      <c r="A59" s="5" t="s">
        <v>30</v>
      </c>
      <c r="B59" s="95" t="s">
        <v>25</v>
      </c>
      <c r="C59" s="95"/>
      <c r="D59" s="95"/>
      <c r="E59" s="95"/>
      <c r="F59" s="95"/>
      <c r="G59" s="95"/>
      <c r="H59" s="95"/>
      <c r="I59" s="95"/>
    </row>
    <row r="60" spans="1:9" x14ac:dyDescent="0.25">
      <c r="A60" s="5" t="s">
        <v>27</v>
      </c>
      <c r="B60" s="95" t="s">
        <v>26</v>
      </c>
      <c r="C60" s="95"/>
      <c r="D60" s="95"/>
      <c r="E60" s="95"/>
      <c r="F60" s="95"/>
      <c r="G60" s="95"/>
      <c r="H60" s="95"/>
      <c r="I60" s="95"/>
    </row>
    <row r="61" spans="1:9" x14ac:dyDescent="0.25">
      <c r="A61" s="5" t="s">
        <v>29</v>
      </c>
      <c r="B61" s="95" t="s">
        <v>28</v>
      </c>
      <c r="C61" s="95"/>
      <c r="D61" s="95"/>
      <c r="E61" s="95"/>
      <c r="F61" s="95"/>
      <c r="G61" s="95"/>
      <c r="H61" s="95"/>
      <c r="I61" s="95"/>
    </row>
    <row r="62" spans="1:9" ht="15.75" x14ac:dyDescent="0.25">
      <c r="A62" s="5" t="s">
        <v>32</v>
      </c>
      <c r="B62" s="6" t="s">
        <v>31</v>
      </c>
    </row>
    <row r="63" spans="1:9" ht="15.75" x14ac:dyDescent="0.25">
      <c r="A63" s="5" t="s">
        <v>33</v>
      </c>
      <c r="B63" s="6" t="s">
        <v>34</v>
      </c>
    </row>
    <row r="64" spans="1:9" x14ac:dyDescent="0.25">
      <c r="A64" s="5" t="s">
        <v>35</v>
      </c>
      <c r="B64" t="s">
        <v>36</v>
      </c>
    </row>
    <row r="65" spans="1:2" x14ac:dyDescent="0.25">
      <c r="A65" s="5" t="s">
        <v>37</v>
      </c>
      <c r="B65" t="s">
        <v>38</v>
      </c>
    </row>
    <row r="66" spans="1:2" ht="15.75" x14ac:dyDescent="0.25">
      <c r="A66" s="5" t="s">
        <v>39</v>
      </c>
      <c r="B66" s="6" t="s">
        <v>40</v>
      </c>
    </row>
    <row r="67" spans="1:2" ht="15.75" x14ac:dyDescent="0.25">
      <c r="A67" s="5" t="s">
        <v>41</v>
      </c>
      <c r="B67" s="6" t="s">
        <v>42</v>
      </c>
    </row>
  </sheetData>
  <mergeCells count="16">
    <mergeCell ref="A57:I57"/>
    <mergeCell ref="B59:I59"/>
    <mergeCell ref="B60:I60"/>
    <mergeCell ref="B61:I61"/>
    <mergeCell ref="A28:I28"/>
    <mergeCell ref="C30:I30"/>
    <mergeCell ref="A51:I51"/>
    <mergeCell ref="A52:I52"/>
    <mergeCell ref="A54:I54"/>
    <mergeCell ref="A55:I55"/>
    <mergeCell ref="A27:I27"/>
    <mergeCell ref="A1:I1"/>
    <mergeCell ref="A2:I2"/>
    <mergeCell ref="A4:I4"/>
    <mergeCell ref="A9:I9"/>
    <mergeCell ref="A17:I17"/>
  </mergeCells>
  <pageMargins left="0.70866141732283472" right="0.70866141732283472" top="0.78740157480314965" bottom="0.78740157480314965" header="0.31496062992125984" footer="0.31496062992125984"/>
  <pageSetup paperSize="9" scale="98" fitToHeight="2"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5"/>
  <sheetViews>
    <sheetView workbookViewId="0"/>
  </sheetViews>
  <sheetFormatPr defaultRowHeight="15" x14ac:dyDescent="0.25"/>
  <cols>
    <col min="1" max="1" width="7.42578125" customWidth="1"/>
    <col min="2" max="2" width="65.42578125" customWidth="1"/>
    <col min="3" max="4" width="35.42578125" customWidth="1"/>
    <col min="5" max="5" width="11" customWidth="1"/>
    <col min="6" max="6" width="10.42578125" hidden="1" customWidth="1"/>
    <col min="7" max="7" width="13.28515625" customWidth="1"/>
  </cols>
  <sheetData>
    <row r="1" spans="1:7" s="20" customFormat="1" ht="36.75" thickBot="1" x14ac:dyDescent="0.3">
      <c r="A1" s="28" t="s">
        <v>171</v>
      </c>
      <c r="B1" s="2" t="s">
        <v>0</v>
      </c>
      <c r="C1" s="1" t="s">
        <v>1</v>
      </c>
      <c r="D1" s="1" t="s">
        <v>43</v>
      </c>
      <c r="E1" s="1" t="s">
        <v>2</v>
      </c>
      <c r="F1" s="1" t="s">
        <v>3</v>
      </c>
      <c r="G1" s="9" t="s">
        <v>4</v>
      </c>
    </row>
    <row r="2" spans="1:7" x14ac:dyDescent="0.25">
      <c r="A2" s="24">
        <v>27</v>
      </c>
      <c r="B2" s="86" t="s">
        <v>109</v>
      </c>
      <c r="C2" s="52" t="s">
        <v>61</v>
      </c>
      <c r="D2" s="21" t="s">
        <v>115</v>
      </c>
      <c r="E2" s="12">
        <v>2</v>
      </c>
      <c r="F2" s="12">
        <f>E2*2</f>
        <v>4</v>
      </c>
      <c r="G2" s="138">
        <v>4</v>
      </c>
    </row>
    <row r="3" spans="1:7" x14ac:dyDescent="0.25">
      <c r="A3" s="7"/>
      <c r="B3" s="59" t="s">
        <v>149</v>
      </c>
      <c r="C3" s="14"/>
      <c r="D3" s="22" t="s">
        <v>116</v>
      </c>
      <c r="E3" s="13" t="s">
        <v>226</v>
      </c>
      <c r="F3" s="13"/>
      <c r="G3" s="139"/>
    </row>
    <row r="4" spans="1:7" x14ac:dyDescent="0.25">
      <c r="A4" s="7"/>
      <c r="B4" s="60" t="s">
        <v>150</v>
      </c>
      <c r="C4" s="14"/>
      <c r="D4" s="22" t="s">
        <v>118</v>
      </c>
      <c r="E4" s="13"/>
      <c r="F4" s="13"/>
      <c r="G4" s="139"/>
    </row>
    <row r="5" spans="1:7" x14ac:dyDescent="0.25">
      <c r="A5" s="7"/>
      <c r="B5" s="59" t="s">
        <v>151</v>
      </c>
      <c r="C5" s="14"/>
      <c r="D5" s="22" t="s">
        <v>120</v>
      </c>
      <c r="E5" s="13"/>
      <c r="F5" s="13"/>
      <c r="G5" s="139"/>
    </row>
    <row r="6" spans="1:7" ht="15.75" thickBot="1" x14ac:dyDescent="0.3">
      <c r="A6" s="8"/>
      <c r="B6" s="61" t="s">
        <v>152</v>
      </c>
      <c r="C6" s="17"/>
      <c r="D6" s="17"/>
      <c r="E6" s="16"/>
      <c r="F6" s="16"/>
      <c r="G6" s="139"/>
    </row>
    <row r="7" spans="1:7" x14ac:dyDescent="0.25">
      <c r="A7" s="24">
        <f>A2+1</f>
        <v>28</v>
      </c>
      <c r="B7" s="55" t="s">
        <v>113</v>
      </c>
      <c r="C7" s="52" t="s">
        <v>61</v>
      </c>
      <c r="D7" s="21" t="s">
        <v>115</v>
      </c>
      <c r="E7" s="12">
        <v>1</v>
      </c>
      <c r="F7" s="12">
        <f>E7*2</f>
        <v>2</v>
      </c>
      <c r="G7" s="139"/>
    </row>
    <row r="8" spans="1:7" x14ac:dyDescent="0.25">
      <c r="A8" s="7"/>
      <c r="B8" s="60" t="s">
        <v>153</v>
      </c>
      <c r="C8" s="14"/>
      <c r="D8" s="14"/>
      <c r="E8" s="13" t="s">
        <v>231</v>
      </c>
      <c r="F8" s="13"/>
      <c r="G8" s="139"/>
    </row>
    <row r="9" spans="1:7" ht="15.75" thickBot="1" x14ac:dyDescent="0.3">
      <c r="A9" s="7"/>
      <c r="B9" s="61" t="s">
        <v>154</v>
      </c>
      <c r="C9" s="14"/>
      <c r="D9" s="14"/>
      <c r="E9" s="13"/>
      <c r="F9" s="13"/>
      <c r="G9" s="139"/>
    </row>
    <row r="10" spans="1:7" x14ac:dyDescent="0.25">
      <c r="A10" s="24">
        <f>A7+1</f>
        <v>29</v>
      </c>
      <c r="B10" s="55" t="s">
        <v>114</v>
      </c>
      <c r="C10" s="52" t="s">
        <v>61</v>
      </c>
      <c r="D10" s="21" t="s">
        <v>116</v>
      </c>
      <c r="E10" s="12">
        <v>2</v>
      </c>
      <c r="F10" s="12">
        <f>E10*2</f>
        <v>4</v>
      </c>
      <c r="G10" s="139"/>
    </row>
    <row r="11" spans="1:7" x14ac:dyDescent="0.25">
      <c r="A11" s="7"/>
      <c r="B11" s="11" t="s">
        <v>155</v>
      </c>
      <c r="C11" s="14"/>
      <c r="D11" s="14"/>
      <c r="E11" s="13" t="s">
        <v>240</v>
      </c>
      <c r="F11" s="13"/>
      <c r="G11" s="139"/>
    </row>
    <row r="12" spans="1:7" x14ac:dyDescent="0.25">
      <c r="A12" s="7"/>
      <c r="B12" s="11" t="s">
        <v>156</v>
      </c>
      <c r="C12" s="14"/>
      <c r="D12" s="13"/>
      <c r="E12" s="13"/>
      <c r="F12" s="13"/>
      <c r="G12" s="139"/>
    </row>
    <row r="13" spans="1:7" x14ac:dyDescent="0.25">
      <c r="A13" s="7"/>
      <c r="B13" s="11" t="s">
        <v>66</v>
      </c>
      <c r="C13" s="14"/>
      <c r="D13" s="13"/>
      <c r="E13" s="13"/>
      <c r="F13" s="13"/>
      <c r="G13" s="139"/>
    </row>
    <row r="14" spans="1:7" ht="15.75" thickBot="1" x14ac:dyDescent="0.3">
      <c r="A14" s="79"/>
      <c r="B14" s="18" t="s">
        <v>157</v>
      </c>
      <c r="C14" s="17"/>
      <c r="D14" s="16"/>
      <c r="E14" s="16"/>
      <c r="F14" s="13"/>
      <c r="G14" s="87"/>
    </row>
    <row r="15" spans="1:7" x14ac:dyDescent="0.25">
      <c r="A15" s="24">
        <f>A10+1</f>
        <v>30</v>
      </c>
      <c r="B15" s="55" t="s">
        <v>117</v>
      </c>
      <c r="C15" s="52" t="s">
        <v>61</v>
      </c>
      <c r="D15" s="21" t="s">
        <v>118</v>
      </c>
      <c r="E15" s="12">
        <v>1</v>
      </c>
      <c r="F15" s="13"/>
      <c r="G15" s="87"/>
    </row>
    <row r="16" spans="1:7" x14ac:dyDescent="0.25">
      <c r="A16" s="79"/>
      <c r="B16" s="10" t="s">
        <v>158</v>
      </c>
      <c r="C16" s="14"/>
      <c r="D16" s="14"/>
      <c r="E16" s="13" t="s">
        <v>235</v>
      </c>
      <c r="F16" s="13"/>
      <c r="G16" s="87"/>
    </row>
    <row r="17" spans="1:7" ht="15.75" thickBot="1" x14ac:dyDescent="0.3">
      <c r="A17" s="79"/>
      <c r="B17" s="18" t="s">
        <v>159</v>
      </c>
      <c r="C17" s="17"/>
      <c r="D17" s="16"/>
      <c r="E17" s="16"/>
      <c r="F17" s="13"/>
      <c r="G17" s="87"/>
    </row>
    <row r="18" spans="1:7" x14ac:dyDescent="0.25">
      <c r="A18" s="24">
        <f>A15+1</f>
        <v>31</v>
      </c>
      <c r="B18" s="55" t="s">
        <v>121</v>
      </c>
      <c r="C18" s="52" t="s">
        <v>61</v>
      </c>
      <c r="D18" s="21" t="s">
        <v>118</v>
      </c>
      <c r="E18" s="12">
        <v>1</v>
      </c>
      <c r="F18" s="13"/>
      <c r="G18" s="87"/>
    </row>
    <row r="19" spans="1:7" x14ac:dyDescent="0.25">
      <c r="A19" s="79"/>
      <c r="B19" s="11" t="s">
        <v>162</v>
      </c>
      <c r="C19" s="14"/>
      <c r="D19" s="14"/>
      <c r="E19" s="13" t="s">
        <v>241</v>
      </c>
      <c r="F19" s="13"/>
      <c r="G19" s="87"/>
    </row>
    <row r="20" spans="1:7" x14ac:dyDescent="0.25">
      <c r="A20" s="79"/>
      <c r="B20" s="11" t="s">
        <v>163</v>
      </c>
      <c r="C20" s="14"/>
      <c r="D20" s="13"/>
      <c r="E20" s="13"/>
      <c r="F20" s="13"/>
      <c r="G20" s="87"/>
    </row>
    <row r="21" spans="1:7" ht="15.75" thickBot="1" x14ac:dyDescent="0.3">
      <c r="A21" s="79"/>
      <c r="B21" s="18" t="s">
        <v>164</v>
      </c>
      <c r="C21" s="17"/>
      <c r="D21" s="16"/>
      <c r="E21" s="16"/>
      <c r="F21" s="13"/>
      <c r="G21" s="87"/>
    </row>
    <row r="22" spans="1:7" x14ac:dyDescent="0.25">
      <c r="A22" s="24">
        <f>A18+1</f>
        <v>32</v>
      </c>
      <c r="B22" s="55" t="s">
        <v>119</v>
      </c>
      <c r="C22" s="52" t="s">
        <v>61</v>
      </c>
      <c r="D22" s="22" t="s">
        <v>120</v>
      </c>
      <c r="E22" s="12">
        <v>1</v>
      </c>
      <c r="F22" s="13"/>
      <c r="G22" s="87"/>
    </row>
    <row r="23" spans="1:7" x14ac:dyDescent="0.25">
      <c r="A23" s="79"/>
      <c r="B23" s="11" t="s">
        <v>160</v>
      </c>
      <c r="C23" s="14"/>
      <c r="D23" s="14"/>
      <c r="E23" s="13" t="s">
        <v>242</v>
      </c>
      <c r="F23" s="13"/>
      <c r="G23" s="87"/>
    </row>
    <row r="24" spans="1:7" ht="15.75" thickBot="1" x14ac:dyDescent="0.3">
      <c r="A24" s="79"/>
      <c r="B24" s="11" t="s">
        <v>161</v>
      </c>
      <c r="C24" s="14"/>
      <c r="D24" s="14"/>
      <c r="E24" s="13"/>
      <c r="F24" s="13"/>
      <c r="G24" s="87"/>
    </row>
    <row r="25" spans="1:7" ht="15.75" thickBot="1" x14ac:dyDescent="0.3">
      <c r="A25" s="25"/>
      <c r="B25" s="26" t="s">
        <v>85</v>
      </c>
      <c r="C25" s="27"/>
      <c r="D25" s="27"/>
      <c r="E25" s="54">
        <f>SUM(E2:E24)</f>
        <v>8</v>
      </c>
      <c r="F25" s="54">
        <f>SUM(F2:F13)</f>
        <v>10</v>
      </c>
      <c r="G25" s="73">
        <f>Souhrn!I32</f>
        <v>42698</v>
      </c>
    </row>
  </sheetData>
  <mergeCells count="1">
    <mergeCell ref="G2:G13"/>
  </mergeCells>
  <pageMargins left="0.70866141732283472" right="0.70866141732283472" top="0.78740157480314965" bottom="0.78740157480314965" header="0.31496062992125984" footer="0.31496062992125984"/>
  <pageSetup paperSize="9" scale="78" orientation="landscape" r:id="rId1"/>
  <headerFooter>
    <oddFooter>&amp;A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5"/>
  <sheetViews>
    <sheetView workbookViewId="0"/>
  </sheetViews>
  <sheetFormatPr defaultRowHeight="15" x14ac:dyDescent="0.25"/>
  <cols>
    <col min="1" max="1" width="6.42578125" customWidth="1"/>
    <col min="2" max="2" width="65.42578125" customWidth="1"/>
    <col min="3" max="4" width="35.42578125" customWidth="1"/>
    <col min="5" max="5" width="11" customWidth="1"/>
    <col min="6" max="6" width="10.42578125" hidden="1" customWidth="1"/>
    <col min="7" max="7" width="13.28515625" customWidth="1"/>
  </cols>
  <sheetData>
    <row r="1" spans="1:7" s="63" customFormat="1" ht="36.75" thickBot="1" x14ac:dyDescent="0.3">
      <c r="A1" s="28" t="s">
        <v>171</v>
      </c>
      <c r="B1" s="2" t="s">
        <v>0</v>
      </c>
      <c r="C1" s="1" t="s">
        <v>1</v>
      </c>
      <c r="D1" s="1" t="s">
        <v>43</v>
      </c>
      <c r="E1" s="1" t="s">
        <v>2</v>
      </c>
      <c r="F1" s="1" t="s">
        <v>3</v>
      </c>
      <c r="G1" s="9" t="s">
        <v>4</v>
      </c>
    </row>
    <row r="2" spans="1:7" x14ac:dyDescent="0.25">
      <c r="A2" s="24">
        <v>33</v>
      </c>
      <c r="B2" s="23" t="s">
        <v>243</v>
      </c>
      <c r="C2" s="12" t="s">
        <v>7</v>
      </c>
      <c r="D2" s="64" t="s">
        <v>48</v>
      </c>
      <c r="E2" s="12">
        <v>2</v>
      </c>
      <c r="F2" s="12">
        <f>E2*2</f>
        <v>4</v>
      </c>
      <c r="G2" s="138" t="s">
        <v>220</v>
      </c>
    </row>
    <row r="3" spans="1:7" ht="15.75" thickBot="1" x14ac:dyDescent="0.3">
      <c r="A3" s="7"/>
      <c r="B3" s="11" t="s">
        <v>197</v>
      </c>
      <c r="C3" s="65"/>
      <c r="D3" s="22" t="s">
        <v>63</v>
      </c>
      <c r="E3" s="13"/>
      <c r="F3" s="13"/>
      <c r="G3" s="139"/>
    </row>
    <row r="4" spans="1:7" x14ac:dyDescent="0.25">
      <c r="A4" s="24">
        <f>A2+1</f>
        <v>34</v>
      </c>
      <c r="B4" s="23" t="s">
        <v>244</v>
      </c>
      <c r="C4" s="12" t="s">
        <v>7</v>
      </c>
      <c r="D4" s="64" t="s">
        <v>48</v>
      </c>
      <c r="E4" s="12">
        <v>2</v>
      </c>
      <c r="F4" s="12">
        <f>E4*2</f>
        <v>4</v>
      </c>
      <c r="G4" s="139"/>
    </row>
    <row r="5" spans="1:7" x14ac:dyDescent="0.25">
      <c r="A5" s="7"/>
      <c r="B5" s="11" t="s">
        <v>223</v>
      </c>
      <c r="C5" s="65"/>
      <c r="D5" s="22" t="s">
        <v>63</v>
      </c>
      <c r="E5" s="13"/>
      <c r="F5" s="13"/>
      <c r="G5" s="139"/>
    </row>
    <row r="6" spans="1:7" x14ac:dyDescent="0.25">
      <c r="A6" s="7"/>
      <c r="B6" s="11" t="s">
        <v>224</v>
      </c>
      <c r="C6" s="65"/>
      <c r="D6" s="66"/>
      <c r="E6" s="13"/>
      <c r="F6" s="13"/>
      <c r="G6" s="139"/>
    </row>
    <row r="7" spans="1:7" ht="15.75" thickBot="1" x14ac:dyDescent="0.3">
      <c r="A7" s="7"/>
      <c r="B7" s="11"/>
      <c r="C7" s="13"/>
      <c r="D7" s="66"/>
      <c r="E7" s="13"/>
      <c r="F7" s="13"/>
      <c r="G7" s="139"/>
    </row>
    <row r="8" spans="1:7" x14ac:dyDescent="0.25">
      <c r="A8" s="24">
        <f>A4+1</f>
        <v>35</v>
      </c>
      <c r="B8" s="23" t="s">
        <v>198</v>
      </c>
      <c r="C8" s="52" t="s">
        <v>7</v>
      </c>
      <c r="D8" s="21" t="s">
        <v>116</v>
      </c>
      <c r="E8" s="12">
        <v>2</v>
      </c>
      <c r="F8" s="13"/>
      <c r="G8" s="139"/>
    </row>
    <row r="9" spans="1:7" ht="15.75" thickBot="1" x14ac:dyDescent="0.3">
      <c r="A9" s="7"/>
      <c r="B9" s="11" t="s">
        <v>199</v>
      </c>
      <c r="C9" s="65"/>
      <c r="D9" s="22" t="s">
        <v>118</v>
      </c>
      <c r="E9" s="13"/>
      <c r="F9" s="13"/>
      <c r="G9" s="139"/>
    </row>
    <row r="10" spans="1:7" ht="15.75" thickBot="1" x14ac:dyDescent="0.3">
      <c r="A10" s="24">
        <f>A8+1</f>
        <v>36</v>
      </c>
      <c r="B10" s="23" t="s">
        <v>131</v>
      </c>
      <c r="C10" s="52" t="s">
        <v>7</v>
      </c>
      <c r="D10" s="21" t="s">
        <v>44</v>
      </c>
      <c r="E10" s="12">
        <v>2</v>
      </c>
      <c r="F10" s="12">
        <f>E10*2</f>
        <v>4</v>
      </c>
      <c r="G10" s="139"/>
    </row>
    <row r="11" spans="1:7" ht="15.75" thickBot="1" x14ac:dyDescent="0.3">
      <c r="A11" s="7"/>
      <c r="B11" s="11" t="s">
        <v>165</v>
      </c>
      <c r="C11" s="14"/>
      <c r="D11" s="14"/>
      <c r="E11" s="13"/>
      <c r="F11" s="88"/>
      <c r="G11" s="139"/>
    </row>
    <row r="12" spans="1:7" ht="15.75" thickBot="1" x14ac:dyDescent="0.3">
      <c r="A12" s="7"/>
      <c r="B12" s="11" t="s">
        <v>166</v>
      </c>
      <c r="C12" s="14"/>
      <c r="D12" s="14"/>
      <c r="E12" s="13"/>
      <c r="F12" s="88"/>
      <c r="G12" s="139"/>
    </row>
    <row r="13" spans="1:7" ht="15.75" thickBot="1" x14ac:dyDescent="0.3">
      <c r="A13" s="7"/>
      <c r="B13" s="11" t="s">
        <v>167</v>
      </c>
      <c r="C13" s="14"/>
      <c r="D13" s="14"/>
      <c r="E13" s="13"/>
      <c r="F13" s="88"/>
      <c r="G13" s="139"/>
    </row>
    <row r="14" spans="1:7" ht="15.75" thickBot="1" x14ac:dyDescent="0.3">
      <c r="A14" s="7"/>
      <c r="B14" s="11" t="s">
        <v>168</v>
      </c>
      <c r="C14" s="14"/>
      <c r="D14" s="14"/>
      <c r="E14" s="13"/>
      <c r="F14" s="88"/>
      <c r="G14" s="140"/>
    </row>
    <row r="15" spans="1:7" ht="15.75" thickBot="1" x14ac:dyDescent="0.3">
      <c r="A15" s="25"/>
      <c r="B15" s="26" t="s">
        <v>85</v>
      </c>
      <c r="C15" s="27"/>
      <c r="D15" s="27"/>
      <c r="E15" s="54">
        <f>SUM(E2:E10)</f>
        <v>8</v>
      </c>
      <c r="F15" s="54">
        <f>SUM(F2:F9)</f>
        <v>8</v>
      </c>
      <c r="G15" s="73">
        <f>Souhrn!I38</f>
        <v>42699</v>
      </c>
    </row>
  </sheetData>
  <mergeCells count="1">
    <mergeCell ref="G2:G14"/>
  </mergeCells>
  <pageMargins left="0.70866141732283472" right="0.70866141732283472" top="0.78740157480314965" bottom="0.78740157480314965" header="0.31496062992125984" footer="0.31496062992125984"/>
  <pageSetup paperSize="9" scale="78" orientation="landscape" r:id="rId1"/>
  <headerFooter>
    <oddFooter>&amp;A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2"/>
  <sheetViews>
    <sheetView topLeftCell="B1" workbookViewId="0">
      <pane ySplit="1" topLeftCell="A2" activePane="bottomLeft" state="frozen"/>
      <selection pane="bottomLeft" activeCell="I38" sqref="I38:I41"/>
    </sheetView>
  </sheetViews>
  <sheetFormatPr defaultRowHeight="15" x14ac:dyDescent="0.25"/>
  <cols>
    <col min="1" max="1" width="6" customWidth="1"/>
    <col min="2" max="2" width="59" bestFit="1" customWidth="1"/>
    <col min="3" max="3" width="35.42578125" customWidth="1"/>
    <col min="4" max="4" width="37.42578125" customWidth="1"/>
    <col min="5" max="5" width="9.85546875" customWidth="1"/>
    <col min="6" max="8" width="10.7109375" customWidth="1"/>
    <col min="9" max="9" width="10.42578125" customWidth="1"/>
  </cols>
  <sheetData>
    <row r="1" spans="1:9" s="3" customFormat="1" ht="48.75" thickBot="1" x14ac:dyDescent="0.3">
      <c r="A1" s="28" t="s">
        <v>171</v>
      </c>
      <c r="B1" s="28" t="s">
        <v>0</v>
      </c>
      <c r="C1" s="29" t="s">
        <v>1</v>
      </c>
      <c r="D1" s="29" t="s">
        <v>43</v>
      </c>
      <c r="E1" s="29" t="s">
        <v>2</v>
      </c>
      <c r="F1" s="30" t="s">
        <v>105</v>
      </c>
      <c r="G1" s="30" t="s">
        <v>129</v>
      </c>
      <c r="H1" s="30" t="s">
        <v>4</v>
      </c>
      <c r="I1" s="31" t="s">
        <v>104</v>
      </c>
    </row>
    <row r="2" spans="1:9" s="56" customFormat="1" ht="15.75" thickBot="1" x14ac:dyDescent="0.3">
      <c r="A2" s="123" t="s">
        <v>170</v>
      </c>
      <c r="B2" s="124"/>
      <c r="C2" s="124"/>
      <c r="D2" s="124"/>
      <c r="E2" s="125"/>
      <c r="F2" s="30"/>
      <c r="G2" s="30"/>
      <c r="H2" s="126">
        <v>1</v>
      </c>
      <c r="I2" s="31"/>
    </row>
    <row r="3" spans="1:9" x14ac:dyDescent="0.25">
      <c r="A3" s="36">
        <f>'1. den'!A2</f>
        <v>1</v>
      </c>
      <c r="B3" s="34" t="str">
        <f>'1. den'!B2</f>
        <v>Základní pojmy energetiky, SEK, energetická legislativa</v>
      </c>
      <c r="C3" s="33" t="str">
        <f>'1. den'!C2</f>
        <v>Ing. Roman Portužák, CSc.</v>
      </c>
      <c r="D3" s="68" t="str">
        <f>'1. den'!D2</f>
        <v>Všechny - přehledově</v>
      </c>
      <c r="E3" s="33">
        <f>'1. den'!E2</f>
        <v>2</v>
      </c>
      <c r="F3" s="117">
        <v>1</v>
      </c>
      <c r="G3" s="103" t="s">
        <v>130</v>
      </c>
      <c r="H3" s="127"/>
      <c r="I3" s="97">
        <v>42656</v>
      </c>
    </row>
    <row r="4" spans="1:9" x14ac:dyDescent="0.25">
      <c r="A4" s="37">
        <f>'1. den'!A6</f>
        <v>2</v>
      </c>
      <c r="B4" s="35" t="str">
        <f>'1. den'!B6</f>
        <v>Bezpečnost a ochrana zdraví při práci (BOZP)</v>
      </c>
      <c r="C4" s="32" t="str">
        <f>'1. den'!C6</f>
        <v>Ing. Jan Dudek, Ph.D.</v>
      </c>
      <c r="D4" s="69" t="str">
        <f>'1. den'!D6</f>
        <v>Všechny - přehledově</v>
      </c>
      <c r="E4" s="48">
        <f>'1. den'!E6</f>
        <v>2</v>
      </c>
      <c r="F4" s="118"/>
      <c r="G4" s="104"/>
      <c r="H4" s="127"/>
      <c r="I4" s="98"/>
    </row>
    <row r="5" spans="1:9" x14ac:dyDescent="0.25">
      <c r="A5" s="38">
        <f>'1. den'!A10</f>
        <v>3</v>
      </c>
      <c r="B5" s="39" t="str">
        <f>'1. den'!B10</f>
        <v>Revize elektrických zařízení</v>
      </c>
      <c r="C5" s="40" t="str">
        <f>'1. den'!C10</f>
        <v>Ing. Jan Dudek, Ph.D.</v>
      </c>
      <c r="D5" s="70" t="str">
        <f>'1. den'!D10</f>
        <v>Všechny - přehledově</v>
      </c>
      <c r="E5" s="40">
        <f>'1. den'!E10</f>
        <v>2</v>
      </c>
      <c r="F5" s="118"/>
      <c r="G5" s="104"/>
      <c r="H5" s="127"/>
      <c r="I5" s="98"/>
    </row>
    <row r="6" spans="1:9" ht="15.75" thickBot="1" x14ac:dyDescent="0.3">
      <c r="A6" s="42">
        <f>'1. den'!A15</f>
        <v>4</v>
      </c>
      <c r="B6" s="43" t="str">
        <f>'1. den'!B15</f>
        <v>Připojení elektrického zařízení k síti</v>
      </c>
      <c r="C6" s="44" t="str">
        <f>'1. den'!C15</f>
        <v>Ing. Jan Dudek, Ph.D.</v>
      </c>
      <c r="D6" s="70" t="str">
        <f>'1. den'!D15</f>
        <v>Všechny - přehledově</v>
      </c>
      <c r="E6" s="44">
        <f>'1. den'!E15</f>
        <v>2</v>
      </c>
      <c r="F6" s="119"/>
      <c r="G6" s="105"/>
      <c r="H6" s="127"/>
      <c r="I6" s="99"/>
    </row>
    <row r="7" spans="1:9" x14ac:dyDescent="0.25">
      <c r="A7" s="36">
        <f>'2. den'!A2</f>
        <v>5</v>
      </c>
      <c r="B7" s="34" t="str">
        <f>'2. den'!B2</f>
        <v>Výroba elektřiny, strojní část</v>
      </c>
      <c r="C7" s="33" t="str">
        <f>'2. den'!C2</f>
        <v>Ing. Robert Šimon</v>
      </c>
      <c r="D7" s="68" t="str">
        <f>'2. den'!D2</f>
        <v>§4, odst (1), písm a) výroba elektřiny</v>
      </c>
      <c r="E7" s="33">
        <f>'2. den'!E2</f>
        <v>3</v>
      </c>
      <c r="F7" s="100">
        <v>2</v>
      </c>
      <c r="G7" s="103" t="s">
        <v>130</v>
      </c>
      <c r="H7" s="127"/>
      <c r="I7" s="97">
        <f>I3+1</f>
        <v>42657</v>
      </c>
    </row>
    <row r="8" spans="1:9" s="41" customFormat="1" x14ac:dyDescent="0.25">
      <c r="A8" s="38">
        <f>'2. den'!A6</f>
        <v>6</v>
      </c>
      <c r="B8" s="39" t="str">
        <f>'2. den'!B6</f>
        <v>Výroba elektřiny, část elektro</v>
      </c>
      <c r="C8" s="40" t="str">
        <f>'2. den'!C6</f>
        <v>Doc. Ing. Radomír Goňo, Ph.D.</v>
      </c>
      <c r="D8" s="70" t="str">
        <f>CONCATENATE('2. den'!D6,", ",'2. den'!D7)</f>
        <v xml:space="preserve">§4, odst (1), písm a) výroba elektřiny, </v>
      </c>
      <c r="E8" s="40">
        <f>'2. den'!E6</f>
        <v>1</v>
      </c>
      <c r="F8" s="101"/>
      <c r="G8" s="104"/>
      <c r="H8" s="127"/>
      <c r="I8" s="98"/>
    </row>
    <row r="9" spans="1:9" s="41" customFormat="1" x14ac:dyDescent="0.25">
      <c r="A9" s="38">
        <f>'2. den'!A11</f>
        <v>7</v>
      </c>
      <c r="B9" s="39" t="str">
        <f>'2. den'!B11</f>
        <v>Úvod do jaderné energetiky</v>
      </c>
      <c r="C9" s="40" t="str">
        <f>'2. den'!C11</f>
        <v>Prof. Ing. Pavel Kolat, DrSc.</v>
      </c>
      <c r="D9" s="70" t="str">
        <f>CONCATENATE('2. den'!D11,", ",'2. den'!D12)</f>
        <v xml:space="preserve">§4, odst (1), písm a) výroba elektřiny, </v>
      </c>
      <c r="E9" s="40">
        <f>'2. den'!E11</f>
        <v>3</v>
      </c>
      <c r="F9" s="101"/>
      <c r="G9" s="104"/>
      <c r="H9" s="127"/>
      <c r="I9" s="98"/>
    </row>
    <row r="10" spans="1:9" s="41" customFormat="1" ht="30" customHeight="1" thickBot="1" x14ac:dyDescent="0.3">
      <c r="A10" s="38">
        <f>'2. den'!A16</f>
        <v>8</v>
      </c>
      <c r="B10" s="39" t="str">
        <f>'2. den'!B16</f>
        <v>Moderní jaderné zdroje</v>
      </c>
      <c r="C10" s="40" t="str">
        <f>'2. den'!C16</f>
        <v>Prof. Ing. Pavel Kolat, DrSc.</v>
      </c>
      <c r="D10" s="70" t="str">
        <f>CONCATENATE('2. den'!D16," ",'2. den'!D17)</f>
        <v>§4, odst (1), písm a) výroba elektřiny §4, odst (1), písm h) výroba tepelné energie</v>
      </c>
      <c r="E10" s="40">
        <f>'2. den'!E16</f>
        <v>1</v>
      </c>
      <c r="F10" s="101"/>
      <c r="G10" s="104"/>
      <c r="H10" s="127"/>
      <c r="I10" s="98"/>
    </row>
    <row r="11" spans="1:9" s="41" customFormat="1" ht="25.5" x14ac:dyDescent="0.25">
      <c r="A11" s="45">
        <f>'3. den'!A2</f>
        <v>9</v>
      </c>
      <c r="B11" s="46" t="str">
        <f>'3. den'!B2</f>
        <v>Elektrárny s plynovými turbínami, paroplynový cyklus</v>
      </c>
      <c r="C11" s="47" t="str">
        <f>'3. den'!C2</f>
        <v>Ing. Radim Janalík, Ph.D.</v>
      </c>
      <c r="D11" s="72" t="str">
        <f>CONCATENATE('3. den'!D2,", ",'3. den'!D3)</f>
        <v>§4, odst (1), písm a) výroba elektřiny, §4, odst (1), písm h) výroba tepelné energie</v>
      </c>
      <c r="E11" s="47">
        <f>'3. den'!E2</f>
        <v>2</v>
      </c>
      <c r="F11" s="117">
        <v>3</v>
      </c>
      <c r="G11" s="103" t="s">
        <v>130</v>
      </c>
      <c r="H11" s="127"/>
      <c r="I11" s="97">
        <f>I3+13</f>
        <v>42669</v>
      </c>
    </row>
    <row r="12" spans="1:9" ht="25.5" x14ac:dyDescent="0.25">
      <c r="A12" s="38">
        <f>'3. den'!A6</f>
        <v>10</v>
      </c>
      <c r="B12" s="39" t="str">
        <f>'3. den'!B6</f>
        <v>Kombinovaná výroba elektřiny a tepla</v>
      </c>
      <c r="C12" s="40" t="str">
        <f>'3. den'!C6</f>
        <v>Doc. Ing. Jiří Míka, CSc.</v>
      </c>
      <c r="D12" s="70" t="str">
        <f>CONCATENATE('3. den'!D6," ",'3. den'!D7)</f>
        <v>§4, odst (1), písm a) výroba elektřiny §4, odst (1), písm h) výroba tepelné energie</v>
      </c>
      <c r="E12" s="40">
        <f>'3. den'!E6</f>
        <v>2</v>
      </c>
      <c r="F12" s="118"/>
      <c r="G12" s="104"/>
      <c r="H12" s="127"/>
      <c r="I12" s="98"/>
    </row>
    <row r="13" spans="1:9" x14ac:dyDescent="0.25">
      <c r="A13" s="38">
        <f>'3. den'!A11</f>
        <v>11</v>
      </c>
      <c r="B13" s="39" t="str">
        <f>'3. den'!B11</f>
        <v>Distribuce tepla</v>
      </c>
      <c r="C13" s="40" t="str">
        <f>'3. den'!C11</f>
        <v>Doc. Ing. Jiří Míka, CSc.</v>
      </c>
      <c r="D13" s="70" t="str">
        <f>CONCATENATE('3. den'!D11," ",'3. den'!D12)</f>
        <v xml:space="preserve">§4, odst (1), písm i) rozvod tepelné energie </v>
      </c>
      <c r="E13" s="40">
        <f>'3. den'!E11</f>
        <v>1</v>
      </c>
      <c r="F13" s="118"/>
      <c r="G13" s="104"/>
      <c r="H13" s="127"/>
      <c r="I13" s="98"/>
    </row>
    <row r="14" spans="1:9" ht="26.25" thickBot="1" x14ac:dyDescent="0.3">
      <c r="A14" s="38">
        <f>'3. den'!A16</f>
        <v>12</v>
      </c>
      <c r="B14" s="39" t="str">
        <f>'3. den'!B16</f>
        <v>Kontroly ve výrobě a distribuci tepla</v>
      </c>
      <c r="C14" s="40" t="str">
        <f>'3. den'!C16</f>
        <v>Mgr. Jan Teicher</v>
      </c>
      <c r="D14" s="70" t="str">
        <f>CONCATENATE('3. den'!D16," ",'3. den'!D17)</f>
        <v>§4, odst (1), písm i) rozvod tepelné energie §4, odst (1), písm h) výroba tepelné energie</v>
      </c>
      <c r="E14" s="40">
        <f>'3. den'!E16</f>
        <v>3</v>
      </c>
      <c r="F14" s="119"/>
      <c r="G14" s="105"/>
      <c r="H14" s="128"/>
      <c r="I14" s="99"/>
    </row>
    <row r="15" spans="1:9" ht="15.75" thickBot="1" x14ac:dyDescent="0.3">
      <c r="A15" s="106" t="s">
        <v>173</v>
      </c>
      <c r="B15" s="107"/>
      <c r="C15" s="107"/>
      <c r="D15" s="107"/>
      <c r="E15" s="108"/>
      <c r="F15" s="77"/>
      <c r="G15" s="80"/>
      <c r="H15" s="120">
        <v>2</v>
      </c>
      <c r="I15" s="81"/>
    </row>
    <row r="16" spans="1:9" x14ac:dyDescent="0.25">
      <c r="A16" s="38">
        <f>'4. den'!A2</f>
        <v>13</v>
      </c>
      <c r="B16" s="39" t="str">
        <f>'4. den'!B2</f>
        <v>Prvky elektrizační soustavy</v>
      </c>
      <c r="C16" s="40" t="str">
        <f>'4. den'!C2</f>
        <v>Prof. Ing. Stanislav Rusek, CSc.</v>
      </c>
      <c r="D16" s="70" t="str">
        <f>'4. den'!D2</f>
        <v>§4, odst (1), písm c) přenos elektřiny</v>
      </c>
      <c r="E16" s="40">
        <f>'4. den'!E2</f>
        <v>2</v>
      </c>
      <c r="F16" s="100">
        <v>4</v>
      </c>
      <c r="G16" s="103" t="s">
        <v>130</v>
      </c>
      <c r="H16" s="121"/>
      <c r="I16" s="98">
        <f>I7+13</f>
        <v>42670</v>
      </c>
    </row>
    <row r="17" spans="1:9" x14ac:dyDescent="0.25">
      <c r="A17" s="38">
        <f>'4. den'!A7</f>
        <v>14</v>
      </c>
      <c r="B17" s="39" t="str">
        <f>'4. den'!B7</f>
        <v>Přenos elektřiny</v>
      </c>
      <c r="C17" s="40" t="str">
        <f>'4. den'!C7</f>
        <v>Prof. Ing. Stanislav Rusek, CSc.</v>
      </c>
      <c r="D17" s="70" t="str">
        <f>'4. den'!D7</f>
        <v>§4, odst (1), písm c) přenos elektřiny</v>
      </c>
      <c r="E17" s="40">
        <f>'4. den'!E7</f>
        <v>2</v>
      </c>
      <c r="F17" s="101"/>
      <c r="G17" s="104"/>
      <c r="H17" s="121"/>
      <c r="I17" s="98"/>
    </row>
    <row r="18" spans="1:9" x14ac:dyDescent="0.25">
      <c r="A18" s="38">
        <f>'4. den'!A11</f>
        <v>15</v>
      </c>
      <c r="B18" s="39" t="str">
        <f>'4. den'!B11</f>
        <v>Spolehlivost a bezpečnost přenosové soustavy</v>
      </c>
      <c r="C18" s="40" t="str">
        <f>'4. den'!C11</f>
        <v>Prof. Ing. Stanislav Rusek, CSc.</v>
      </c>
      <c r="D18" s="70" t="str">
        <f>'4. den'!D11</f>
        <v>§4, odst (1), písm c) přenos elektřiny</v>
      </c>
      <c r="E18" s="40">
        <f>'4. den'!E11</f>
        <v>1</v>
      </c>
      <c r="F18" s="101"/>
      <c r="G18" s="104"/>
      <c r="H18" s="121"/>
      <c r="I18" s="98"/>
    </row>
    <row r="19" spans="1:9" x14ac:dyDescent="0.25">
      <c r="A19" s="38">
        <f>'4. den'!A15</f>
        <v>16</v>
      </c>
      <c r="B19" s="39" t="str">
        <f>'4. den'!B15</f>
        <v>Distribuce elektřiny, lokální distribuce elektřiny</v>
      </c>
      <c r="C19" s="40" t="str">
        <f>'4. den'!C15</f>
        <v>Ing. Roman Portužák, CSc.</v>
      </c>
      <c r="D19" s="70" t="str">
        <f>'4. den'!D15</f>
        <v>§4, odst (1), písm e) distribuce elektřiny</v>
      </c>
      <c r="E19" s="40">
        <f>'4. den'!E15</f>
        <v>1</v>
      </c>
      <c r="F19" s="101"/>
      <c r="G19" s="104"/>
      <c r="H19" s="121"/>
      <c r="I19" s="98"/>
    </row>
    <row r="20" spans="1:9" x14ac:dyDescent="0.25">
      <c r="A20" s="38">
        <f>'4. den'!A20</f>
        <v>17</v>
      </c>
      <c r="B20" s="39" t="str">
        <f>'4. den'!B20</f>
        <v>Provoz, údržba a měření v distribuční soustavě (NEO)</v>
      </c>
      <c r="C20" s="39" t="str">
        <f>'4. den'!C20</f>
        <v>Ing. Roman Portužák, CSc.</v>
      </c>
      <c r="D20" s="70" t="str">
        <f>'4. den'!D20</f>
        <v>§4, odst (1), písm e) distribuce elektřiny</v>
      </c>
      <c r="E20" s="40">
        <f>'4. den'!E20</f>
        <v>1</v>
      </c>
      <c r="F20" s="101"/>
      <c r="G20" s="104"/>
      <c r="H20" s="121"/>
      <c r="I20" s="98"/>
    </row>
    <row r="21" spans="1:9" ht="30.75" thickBot="1" x14ac:dyDescent="0.3">
      <c r="A21" s="38">
        <f>'4. den'!A25</f>
        <v>18</v>
      </c>
      <c r="B21" s="58" t="str">
        <f>'4. den'!B25</f>
        <v>Spolehlivost distribuční soustavy, spolehlivostní ukazatele SAIDI, SAIFI</v>
      </c>
      <c r="C21" s="40" t="str">
        <f>'4. den'!C25</f>
        <v>Prof. Ing. Stanislav Rusek, CSc.</v>
      </c>
      <c r="D21" s="70" t="str">
        <f>'4. den'!D25</f>
        <v>§4, odst (1), písm e) distribuce elektřiny</v>
      </c>
      <c r="E21" s="40">
        <f>'4. den'!E25</f>
        <v>1</v>
      </c>
      <c r="F21" s="102"/>
      <c r="G21" s="105"/>
      <c r="H21" s="121"/>
      <c r="I21" s="99"/>
    </row>
    <row r="22" spans="1:9" x14ac:dyDescent="0.25">
      <c r="A22" s="36">
        <f>'6. den'!A2</f>
        <v>24</v>
      </c>
      <c r="B22" s="34" t="str">
        <f>'6. den'!B2</f>
        <v>Exkurze teplárna a rozovodna 110 kV/NN</v>
      </c>
      <c r="C22" s="33" t="str">
        <f>'6. den'!C2</f>
        <v>Ing. Roman Portužák, CSc.</v>
      </c>
      <c r="D22" s="68" t="str">
        <f>'6. den'!D2</f>
        <v>§4, odst (1), písm a) výroba elektřiny</v>
      </c>
      <c r="E22" s="33">
        <f>'6. den'!E2</f>
        <v>4</v>
      </c>
      <c r="F22" s="100">
        <v>6</v>
      </c>
      <c r="G22" s="103" t="s">
        <v>130</v>
      </c>
      <c r="H22" s="121"/>
      <c r="I22" s="97">
        <f>I11+16</f>
        <v>42685</v>
      </c>
    </row>
    <row r="23" spans="1:9" x14ac:dyDescent="0.25">
      <c r="A23" s="38">
        <f>'6. den'!A7</f>
        <v>25</v>
      </c>
      <c r="B23" s="39" t="str">
        <f>'6. den'!B7</f>
        <v>Exkurze - rozvod tepla a distribuce elektřiny</v>
      </c>
      <c r="C23" s="40" t="str">
        <f>'6. den'!C7</f>
        <v>Ing. Roman Portužák, CSc.</v>
      </c>
      <c r="D23" s="70" t="str">
        <f>'6. den'!D7</f>
        <v>§4, odst (1), písm i) rozvod tepelné energie</v>
      </c>
      <c r="E23" s="40">
        <f>'6. den'!E7</f>
        <v>3</v>
      </c>
      <c r="F23" s="101"/>
      <c r="G23" s="104"/>
      <c r="H23" s="121"/>
      <c r="I23" s="98"/>
    </row>
    <row r="24" spans="1:9" ht="30.75" thickBot="1" x14ac:dyDescent="0.3">
      <c r="A24" s="42">
        <f>'6. den'!A11</f>
        <v>26</v>
      </c>
      <c r="B24" s="49" t="str">
        <f>'6. den'!B11</f>
        <v>Kontrolní test - výroba elektřiny v klasických a jaderných elektrárnách, přenos a distribuce elektřiny</v>
      </c>
      <c r="C24" s="49" t="str">
        <f>'6. den'!C11</f>
        <v>Ing. Roman Portužák, CSc.</v>
      </c>
      <c r="D24" s="89" t="str">
        <f>'6. den'!D11</f>
        <v>Všechny - přehledově</v>
      </c>
      <c r="E24" s="49">
        <f>'6. den'!E11</f>
        <v>1</v>
      </c>
      <c r="F24" s="102"/>
      <c r="G24" s="105"/>
      <c r="H24" s="122"/>
      <c r="I24" s="99"/>
    </row>
    <row r="25" spans="1:9" ht="15.75" thickBot="1" x14ac:dyDescent="0.3">
      <c r="A25" s="106" t="s">
        <v>172</v>
      </c>
      <c r="B25" s="107"/>
      <c r="C25" s="107"/>
      <c r="D25" s="107"/>
      <c r="E25" s="108"/>
      <c r="F25" s="75"/>
      <c r="G25" s="76"/>
      <c r="H25" s="114">
        <v>3</v>
      </c>
      <c r="I25" s="74"/>
    </row>
    <row r="26" spans="1:9" s="41" customFormat="1" ht="25.5" x14ac:dyDescent="0.25">
      <c r="A26" s="45">
        <f>'5. den'!A2</f>
        <v>19</v>
      </c>
      <c r="B26" s="46" t="str">
        <f>'5. den'!B2</f>
        <v>Biomasa, bioplyn</v>
      </c>
      <c r="C26" s="47" t="str">
        <f>'5. den'!C2</f>
        <v>Prof. Ing. Pavel Kolat, DrSc.</v>
      </c>
      <c r="D26" s="72" t="str">
        <f>CONCATENATE('5. den'!D2," ",'5. den'!D3)</f>
        <v>§4, odst (1), písm a) výroba elektřiny §4, odst (1), písm h) výroba tepelné energie</v>
      </c>
      <c r="E26" s="47">
        <f>'5. den'!E2</f>
        <v>2</v>
      </c>
      <c r="F26" s="100">
        <v>5</v>
      </c>
      <c r="G26" s="103" t="s">
        <v>130</v>
      </c>
      <c r="H26" s="115"/>
      <c r="I26" s="97">
        <f>I16+14</f>
        <v>42684</v>
      </c>
    </row>
    <row r="27" spans="1:9" ht="25.5" x14ac:dyDescent="0.25">
      <c r="A27" s="38">
        <f>'5. den'!A7</f>
        <v>20</v>
      </c>
      <c r="B27" s="39" t="str">
        <f>'5. den'!B7</f>
        <v>Netradiční plyny</v>
      </c>
      <c r="C27" s="40" t="str">
        <f>'5. den'!C7</f>
        <v>Prof. Ing. Pavel Kolat, DrSc.</v>
      </c>
      <c r="D27" s="70" t="str">
        <f>CONCATENATE('5. den'!D7," ",'5. den'!D8)</f>
        <v>§4, odst (1), písm a) výroba elektřiny §4, odst (1), písm h) výroba tepelné energie</v>
      </c>
      <c r="E27" s="40">
        <f>'5. den'!E7</f>
        <v>1</v>
      </c>
      <c r="F27" s="101"/>
      <c r="G27" s="104"/>
      <c r="H27" s="115"/>
      <c r="I27" s="98"/>
    </row>
    <row r="28" spans="1:9" ht="25.5" x14ac:dyDescent="0.25">
      <c r="A28" s="38">
        <f>'5. den'!A12</f>
        <v>21</v>
      </c>
      <c r="B28" s="39" t="str">
        <f>'5. den'!B12</f>
        <v>Energetická likvidace odpadů</v>
      </c>
      <c r="C28" s="40" t="str">
        <f>'5. den'!C12</f>
        <v>Prof. Ing. Pavel Kolat, DrSc.</v>
      </c>
      <c r="D28" s="70" t="str">
        <f>CONCATENATE('5. den'!D12," ",'5. den'!D13)</f>
        <v>§4, odst (1), písm a) výroba elektřiny §4, odst (1), písm h) výroba tepelné energie</v>
      </c>
      <c r="E28" s="40">
        <f>'5. den'!E12</f>
        <v>2</v>
      </c>
      <c r="F28" s="101"/>
      <c r="G28" s="104"/>
      <c r="H28" s="115"/>
      <c r="I28" s="98"/>
    </row>
    <row r="29" spans="1:9" x14ac:dyDescent="0.25">
      <c r="A29" s="38">
        <f>'5. den'!A17</f>
        <v>22</v>
      </c>
      <c r="B29" s="39" t="str">
        <f>'5. den'!B17</f>
        <v>OZE - Vodní a větrné elektrárny</v>
      </c>
      <c r="C29" s="40" t="str">
        <f>'5. den'!C17</f>
        <v>Ing. Zbyszek Szeliga, Ph.D.</v>
      </c>
      <c r="D29" s="70" t="str">
        <f>'5. den'!D17</f>
        <v>§4, odst (1), písm a) výroba elektřiny</v>
      </c>
      <c r="E29" s="40">
        <f>'5. den'!E17</f>
        <v>2</v>
      </c>
      <c r="F29" s="101"/>
      <c r="G29" s="104"/>
      <c r="H29" s="115"/>
      <c r="I29" s="98"/>
    </row>
    <row r="30" spans="1:9" ht="26.25" thickBot="1" x14ac:dyDescent="0.3">
      <c r="A30" s="42">
        <f>'5. den'!A22</f>
        <v>23</v>
      </c>
      <c r="B30" s="49" t="str">
        <f>'5. den'!B22</f>
        <v>OZE - Solární systémy, geotermální energie, (tepelná čerpadla)</v>
      </c>
      <c r="C30" s="49" t="str">
        <f>'5. den'!C22</f>
        <v>Doc. Ing. Mojmír Vrtek, Ph.D.</v>
      </c>
      <c r="D30" s="89" t="str">
        <f>CONCATENATE('5. den'!D22," ",'5. den'!D23)</f>
        <v>§4, odst (1), písm a) výroba elektřiny §4, odst (1), písm h) výroba tepelné energie</v>
      </c>
      <c r="E30" s="49">
        <f>'5. den'!E22</f>
        <v>1</v>
      </c>
      <c r="F30" s="102"/>
      <c r="G30" s="105"/>
      <c r="H30" s="116"/>
      <c r="I30" s="99"/>
    </row>
    <row r="31" spans="1:9" ht="15.75" thickBot="1" x14ac:dyDescent="0.3">
      <c r="A31" s="109" t="s">
        <v>174</v>
      </c>
      <c r="B31" s="110"/>
      <c r="C31" s="110"/>
      <c r="D31" s="110"/>
      <c r="E31" s="111"/>
      <c r="F31" s="75"/>
      <c r="G31" s="76"/>
      <c r="H31" s="112">
        <v>4</v>
      </c>
      <c r="I31" s="74"/>
    </row>
    <row r="32" spans="1:9" s="41" customFormat="1" ht="51" x14ac:dyDescent="0.25">
      <c r="A32" s="45">
        <f>'7. den'!A2</f>
        <v>27</v>
      </c>
      <c r="B32" s="46" t="str">
        <f>'7. den'!B2</f>
        <v>Prvky plynárenské soustavy</v>
      </c>
      <c r="C32" s="47" t="str">
        <f>'7. den'!C2</f>
        <v>Doc. Ing. Jiří Míka, CSc.</v>
      </c>
      <c r="D32" s="72" t="str">
        <f>CONCATENATE('7. den'!D2,", ",'7. den'!D3," ",'7. den'!D4," ",'7. den'!D5)</f>
        <v>§4, odst (1), písm b) výroba plynu, §4, odst (1), písm d) přeprava plynu §4, odst (1), písm f) distribuce plynu §4, odst (1), písm g) uskladňování plynu</v>
      </c>
      <c r="E32" s="47">
        <f>'7. den'!E2</f>
        <v>2</v>
      </c>
      <c r="F32" s="100">
        <v>7</v>
      </c>
      <c r="G32" s="103" t="s">
        <v>130</v>
      </c>
      <c r="H32" s="112"/>
      <c r="I32" s="97">
        <f>I22+13</f>
        <v>42698</v>
      </c>
    </row>
    <row r="33" spans="1:9" x14ac:dyDescent="0.25">
      <c r="A33" s="38">
        <f>'7. den'!A7</f>
        <v>28</v>
      </c>
      <c r="B33" s="39" t="str">
        <f>'7. den'!B7</f>
        <v>Výroba zemního plynu</v>
      </c>
      <c r="C33" s="40" t="str">
        <f>'7. den'!C7</f>
        <v>Doc. Ing. Jiří Míka, CSc.</v>
      </c>
      <c r="D33" s="70" t="str">
        <f>CONCATENATE('7. den'!D7,", ",'7. den'!D8)</f>
        <v xml:space="preserve">§4, odst (1), písm b) výroba plynu, </v>
      </c>
      <c r="E33" s="40">
        <f>'7. den'!E7</f>
        <v>1</v>
      </c>
      <c r="F33" s="101"/>
      <c r="G33" s="104"/>
      <c r="H33" s="112"/>
      <c r="I33" s="98"/>
    </row>
    <row r="34" spans="1:9" x14ac:dyDescent="0.25">
      <c r="A34" s="38">
        <f>'7. den'!A10</f>
        <v>29</v>
      </c>
      <c r="B34" s="39" t="str">
        <f>'7. den'!B10</f>
        <v>Přeprava zemního plynu</v>
      </c>
      <c r="C34" s="40" t="str">
        <f>'7. den'!C10</f>
        <v>Doc. Ing. Jiří Míka, CSc.</v>
      </c>
      <c r="D34" s="70" t="str">
        <f>CONCATENATE('7. den'!D10,", ",'7. den'!D11)</f>
        <v xml:space="preserve">§4, odst (1), písm d) přeprava plynu, </v>
      </c>
      <c r="E34" s="40">
        <f>'7. den'!E10</f>
        <v>2</v>
      </c>
      <c r="F34" s="101"/>
      <c r="G34" s="104"/>
      <c r="H34" s="112"/>
      <c r="I34" s="98"/>
    </row>
    <row r="35" spans="1:9" x14ac:dyDescent="0.25">
      <c r="A35" s="38">
        <f>'7. den'!A15</f>
        <v>30</v>
      </c>
      <c r="B35" s="39" t="str">
        <f>'7. den'!B15</f>
        <v>Distribuce zemního plynu</v>
      </c>
      <c r="C35" s="40" t="str">
        <f>'7. den'!C15</f>
        <v>Doc. Ing. Jiří Míka, CSc.</v>
      </c>
      <c r="D35" s="70" t="str">
        <f>'7. den'!D15</f>
        <v>§4, odst (1), písm f) distribuce plynu</v>
      </c>
      <c r="E35" s="40">
        <f>'7. den'!E15</f>
        <v>1</v>
      </c>
      <c r="F35" s="101"/>
      <c r="G35" s="104"/>
      <c r="H35" s="112"/>
      <c r="I35" s="98"/>
    </row>
    <row r="36" spans="1:9" x14ac:dyDescent="0.25">
      <c r="A36" s="38">
        <f>'7. den'!A18</f>
        <v>31</v>
      </c>
      <c r="B36" s="39" t="str">
        <f>'7. den'!B18</f>
        <v>Vtlačování bioplynů do plynárenských soustav</v>
      </c>
      <c r="C36" s="40" t="str">
        <f>'7. den'!C18</f>
        <v>Doc. Ing. Jiří Míka, CSc.</v>
      </c>
      <c r="D36" s="70" t="str">
        <f>'7. den'!D18</f>
        <v>§4, odst (1), písm f) distribuce plynu</v>
      </c>
      <c r="E36" s="40">
        <f>'7. den'!E18</f>
        <v>1</v>
      </c>
      <c r="F36" s="101"/>
      <c r="G36" s="104"/>
      <c r="H36" s="112"/>
      <c r="I36" s="98"/>
    </row>
    <row r="37" spans="1:9" ht="15.75" thickBot="1" x14ac:dyDescent="0.3">
      <c r="A37" s="38">
        <f>'7. den'!A22</f>
        <v>32</v>
      </c>
      <c r="B37" s="39" t="str">
        <f>'7. den'!B22</f>
        <v>Uskladňování energií, zemního plynu</v>
      </c>
      <c r="C37" s="40" t="str">
        <f>'7. den'!C22</f>
        <v>Doc. Ing. Jiří Míka, CSc.</v>
      </c>
      <c r="D37" s="70" t="str">
        <f>'7. den'!D22</f>
        <v>§4, odst (1), písm g) uskladňování plynu</v>
      </c>
      <c r="E37" s="40">
        <f>'7. den'!E22</f>
        <v>1</v>
      </c>
      <c r="F37" s="102"/>
      <c r="G37" s="105"/>
      <c r="H37" s="112"/>
      <c r="I37" s="99"/>
    </row>
    <row r="38" spans="1:9" ht="26.25" thickBot="1" x14ac:dyDescent="0.3">
      <c r="A38" s="45">
        <f>'8. den'!A2</f>
        <v>33</v>
      </c>
      <c r="B38" s="46" t="str">
        <f>'8. den'!B2</f>
        <v>Exkurze elektrárny na netradiční plyny (skládkové plyny)</v>
      </c>
      <c r="C38" s="47" t="str">
        <f>'8. den'!C2</f>
        <v>Ing. Roman Portužák, CSc.</v>
      </c>
      <c r="D38" s="72" t="str">
        <f>CONCATENATE('8. den'!D2," ",'8. den'!D3)</f>
        <v>§4, odst (1), písm a) výroba elektřiny §4, odst (1), písm h) výroba tepelné energie</v>
      </c>
      <c r="E38" s="47">
        <f>'8. den'!E2</f>
        <v>2</v>
      </c>
      <c r="F38" s="100">
        <v>8</v>
      </c>
      <c r="G38" s="103" t="s">
        <v>130</v>
      </c>
      <c r="H38" s="112"/>
      <c r="I38" s="97">
        <f>I26+15</f>
        <v>42699</v>
      </c>
    </row>
    <row r="39" spans="1:9" ht="25.5" x14ac:dyDescent="0.25">
      <c r="A39" s="38">
        <f>'8. den'!A4</f>
        <v>34</v>
      </c>
      <c r="B39" s="39" t="str">
        <f>'8. den'!B4</f>
        <v>Exkurze elektrárny na netradiční plyny (důlní a degazační plyny)</v>
      </c>
      <c r="C39" s="40" t="str">
        <f>'8. den'!C4</f>
        <v>Ing. Roman Portužák, CSc.</v>
      </c>
      <c r="D39" s="72" t="str">
        <f>CONCATENATE('8. den'!D2," ",'8. den'!D3)</f>
        <v>§4, odst (1), písm a) výroba elektřiny §4, odst (1), písm h) výroba tepelné energie</v>
      </c>
      <c r="E39" s="40">
        <f>'8. den'!E4</f>
        <v>2</v>
      </c>
      <c r="F39" s="101"/>
      <c r="G39" s="104"/>
      <c r="H39" s="112"/>
      <c r="I39" s="98"/>
    </row>
    <row r="40" spans="1:9" ht="25.5" x14ac:dyDescent="0.25">
      <c r="A40" s="38">
        <f>'8. den'!A8</f>
        <v>35</v>
      </c>
      <c r="B40" s="39" t="str">
        <f>'8. den'!B8</f>
        <v>Exkurze plynová předávací stanice</v>
      </c>
      <c r="C40" s="40" t="str">
        <f>'8. den'!C8</f>
        <v>Ing. Roman Portužák, CSc.</v>
      </c>
      <c r="D40" s="70" t="str">
        <f>CONCATENATE('8. den'!D8," ",'8. den'!D9)</f>
        <v>§4, odst (1), písm d) přeprava plynu §4, odst (1), písm f) distribuce plynu</v>
      </c>
      <c r="E40" s="40">
        <f>'8. den'!E8</f>
        <v>2</v>
      </c>
      <c r="F40" s="101"/>
      <c r="G40" s="104"/>
      <c r="H40" s="112"/>
      <c r="I40" s="98"/>
    </row>
    <row r="41" spans="1:9" ht="15.75" thickBot="1" x14ac:dyDescent="0.3">
      <c r="A41" s="42">
        <f>'8. den'!A10</f>
        <v>36</v>
      </c>
      <c r="B41" s="43" t="str">
        <f>'8. den'!B10</f>
        <v>Závěrečný test, shrnutí, certifikát o absolvování kurzu</v>
      </c>
      <c r="C41" s="44" t="str">
        <f>'8. den'!C10</f>
        <v>Ing. Roman Portužák, CSc.</v>
      </c>
      <c r="D41" s="71" t="str">
        <f>'8. den'!D10</f>
        <v>Všechny - přehledově</v>
      </c>
      <c r="E41" s="44">
        <f>'8. den'!E10</f>
        <v>2</v>
      </c>
      <c r="F41" s="102"/>
      <c r="G41" s="105"/>
      <c r="H41" s="113"/>
      <c r="I41" s="99"/>
    </row>
    <row r="42" spans="1:9" x14ac:dyDescent="0.25">
      <c r="E42">
        <f>SUM(E3:E41)</f>
        <v>64</v>
      </c>
    </row>
  </sheetData>
  <mergeCells count="32">
    <mergeCell ref="A2:E2"/>
    <mergeCell ref="F7:F10"/>
    <mergeCell ref="F11:F14"/>
    <mergeCell ref="G11:G14"/>
    <mergeCell ref="I11:I14"/>
    <mergeCell ref="H2:H14"/>
    <mergeCell ref="I3:I6"/>
    <mergeCell ref="I7:I10"/>
    <mergeCell ref="F22:F24"/>
    <mergeCell ref="G22:G24"/>
    <mergeCell ref="I22:I24"/>
    <mergeCell ref="G7:G10"/>
    <mergeCell ref="F3:F6"/>
    <mergeCell ref="G3:G6"/>
    <mergeCell ref="I16:I21"/>
    <mergeCell ref="H15:H24"/>
    <mergeCell ref="I32:I37"/>
    <mergeCell ref="F38:F41"/>
    <mergeCell ref="G38:G41"/>
    <mergeCell ref="I38:I41"/>
    <mergeCell ref="A15:E15"/>
    <mergeCell ref="F16:F21"/>
    <mergeCell ref="G16:G21"/>
    <mergeCell ref="A31:E31"/>
    <mergeCell ref="H31:H41"/>
    <mergeCell ref="F32:F37"/>
    <mergeCell ref="G32:G37"/>
    <mergeCell ref="A25:E25"/>
    <mergeCell ref="F26:F30"/>
    <mergeCell ref="G26:G30"/>
    <mergeCell ref="I26:I30"/>
    <mergeCell ref="H25:H30"/>
  </mergeCells>
  <hyperlinks>
    <hyperlink ref="F3:F5" location="'1. den'!A1" display="'1. den'!A1"/>
    <hyperlink ref="F7:F9" location="'2. den 21.2.2014'!A1" display="'2. den 21.2.2014'!A1"/>
    <hyperlink ref="F11:F12" location="'3. den'!A1" display="'3. den'!A1"/>
    <hyperlink ref="F22:F24" location="'6. den'!A1" display="'6. den'!A1"/>
    <hyperlink ref="F7:F10" location="'2. den'!A1" display="'2. den'!A1"/>
    <hyperlink ref="F32:F34" location="'7. den'!A1" display="'7. den'!A1"/>
    <hyperlink ref="F26:F27" location="'6. den'!A1" display="'6. den'!A1"/>
    <hyperlink ref="F38:F41" location="'8. den'!A1" display="'8. den'!A1"/>
    <hyperlink ref="F16:F21" location="'4. den'!A1" display="'4. den'!A1"/>
    <hyperlink ref="F26:F30" location="'5. den'!A1" display="'5. den'!A1"/>
  </hyperlinks>
  <pageMargins left="0.70866141732283472" right="0.70866141732283472" top="0.78740157480314965" bottom="0.78740157480314965" header="0.31496062992125984" footer="0.31496062992125984"/>
  <pageSetup paperSize="9" scale="68" fitToHeight="2"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workbookViewId="0">
      <selection activeCell="C2" sqref="C2"/>
    </sheetView>
  </sheetViews>
  <sheetFormatPr defaultRowHeight="15" x14ac:dyDescent="0.25"/>
  <cols>
    <col min="2" max="2" width="41.7109375" customWidth="1"/>
    <col min="3" max="4" width="9.140625" customWidth="1"/>
  </cols>
  <sheetData>
    <row r="1" spans="1:4" ht="30" x14ac:dyDescent="0.25">
      <c r="A1" s="41" t="s">
        <v>251</v>
      </c>
      <c r="C1" s="90" t="s">
        <v>252</v>
      </c>
      <c r="D1" s="91" t="s">
        <v>253</v>
      </c>
    </row>
    <row r="2" spans="1:4" x14ac:dyDescent="0.25">
      <c r="A2" t="s">
        <v>254</v>
      </c>
      <c r="B2" t="str">
        <f>[1]Úvod!A28</f>
        <v>Energetika v kostce</v>
      </c>
      <c r="C2" s="92">
        <v>23710</v>
      </c>
      <c r="D2" s="92">
        <f>C2*1.21</f>
        <v>28689.1</v>
      </c>
    </row>
    <row r="3" spans="1:4" x14ac:dyDescent="0.25">
      <c r="C3" s="92"/>
      <c r="D3" s="92"/>
    </row>
    <row r="4" spans="1:4" x14ac:dyDescent="0.25">
      <c r="C4" s="92"/>
      <c r="D4" s="92"/>
    </row>
    <row r="5" spans="1:4" x14ac:dyDescent="0.25">
      <c r="C5" s="92"/>
      <c r="D5" s="92"/>
    </row>
    <row r="6" spans="1:4" x14ac:dyDescent="0.25">
      <c r="C6" s="92"/>
      <c r="D6" s="92"/>
    </row>
    <row r="7" spans="1:4" x14ac:dyDescent="0.25">
      <c r="C7" s="92"/>
      <c r="D7" s="92"/>
    </row>
  </sheetData>
  <pageMargins left="0.7" right="0.7" top="0.78740157499999996" bottom="0.78740157499999996"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9"/>
  <sheetViews>
    <sheetView workbookViewId="0">
      <selection activeCell="G19" sqref="G19"/>
    </sheetView>
  </sheetViews>
  <sheetFormatPr defaultRowHeight="15" x14ac:dyDescent="0.25"/>
  <cols>
    <col min="1" max="1" width="6" customWidth="1"/>
    <col min="2" max="2" width="65.42578125" customWidth="1"/>
    <col min="3" max="4" width="35.42578125" customWidth="1"/>
    <col min="5" max="5" width="11" customWidth="1"/>
    <col min="6" max="6" width="10.42578125" hidden="1" customWidth="1"/>
    <col min="7" max="7" width="13.28515625" customWidth="1"/>
  </cols>
  <sheetData>
    <row r="1" spans="1:7" s="3" customFormat="1" ht="36.75" thickBot="1" x14ac:dyDescent="0.3">
      <c r="A1" s="28" t="s">
        <v>171</v>
      </c>
      <c r="B1" s="2" t="s">
        <v>0</v>
      </c>
      <c r="C1" s="1" t="s">
        <v>1</v>
      </c>
      <c r="D1" s="1" t="s">
        <v>43</v>
      </c>
      <c r="E1" s="1" t="s">
        <v>2</v>
      </c>
      <c r="F1" s="1" t="s">
        <v>3</v>
      </c>
      <c r="G1" s="9" t="s">
        <v>4</v>
      </c>
    </row>
    <row r="2" spans="1:7" x14ac:dyDescent="0.25">
      <c r="A2" s="24">
        <v>1</v>
      </c>
      <c r="B2" s="23" t="s">
        <v>225</v>
      </c>
      <c r="C2" s="12" t="s">
        <v>7</v>
      </c>
      <c r="D2" s="12" t="s">
        <v>44</v>
      </c>
      <c r="E2" s="12">
        <v>2</v>
      </c>
      <c r="F2" s="12">
        <v>6</v>
      </c>
      <c r="G2" s="129">
        <v>1</v>
      </c>
    </row>
    <row r="3" spans="1:7" x14ac:dyDescent="0.25">
      <c r="A3" s="7"/>
      <c r="B3" s="10" t="s">
        <v>45</v>
      </c>
      <c r="C3" s="13"/>
      <c r="D3" s="14"/>
      <c r="E3" s="13" t="s">
        <v>226</v>
      </c>
      <c r="F3" s="13"/>
      <c r="G3" s="130"/>
    </row>
    <row r="4" spans="1:7" x14ac:dyDescent="0.25">
      <c r="A4" s="7"/>
      <c r="B4" s="10" t="s">
        <v>46</v>
      </c>
      <c r="C4" s="13"/>
      <c r="D4" s="14"/>
      <c r="E4" s="13"/>
      <c r="F4" s="13"/>
      <c r="G4" s="130"/>
    </row>
    <row r="5" spans="1:7" ht="15.75" thickBot="1" x14ac:dyDescent="0.3">
      <c r="A5" s="7"/>
      <c r="B5" s="11" t="s">
        <v>47</v>
      </c>
      <c r="C5" s="13"/>
      <c r="D5" s="14"/>
      <c r="E5" s="13"/>
      <c r="F5" s="13"/>
      <c r="G5" s="130"/>
    </row>
    <row r="6" spans="1:7" x14ac:dyDescent="0.25">
      <c r="A6" s="24">
        <v>2</v>
      </c>
      <c r="B6" s="23" t="s">
        <v>201</v>
      </c>
      <c r="C6" s="12" t="s">
        <v>205</v>
      </c>
      <c r="D6" s="12" t="s">
        <v>44</v>
      </c>
      <c r="E6" s="12">
        <v>2</v>
      </c>
      <c r="F6" s="12">
        <v>4</v>
      </c>
      <c r="G6" s="130"/>
    </row>
    <row r="7" spans="1:7" x14ac:dyDescent="0.25">
      <c r="A7" s="7"/>
      <c r="B7" s="11" t="s">
        <v>202</v>
      </c>
      <c r="C7" s="13"/>
      <c r="D7" s="14"/>
      <c r="E7" s="13" t="s">
        <v>227</v>
      </c>
      <c r="F7" s="13"/>
      <c r="G7" s="130"/>
    </row>
    <row r="8" spans="1:7" x14ac:dyDescent="0.25">
      <c r="A8" s="7"/>
      <c r="B8" s="11" t="s">
        <v>203</v>
      </c>
      <c r="C8" s="13"/>
      <c r="D8" s="14"/>
      <c r="E8" s="13"/>
      <c r="F8" s="13"/>
      <c r="G8" s="130"/>
    </row>
    <row r="9" spans="1:7" ht="15.75" thickBot="1" x14ac:dyDescent="0.3">
      <c r="A9" s="8"/>
      <c r="B9" s="18" t="s">
        <v>204</v>
      </c>
      <c r="C9" s="16"/>
      <c r="D9" s="17"/>
      <c r="E9" s="16"/>
      <c r="F9" s="16"/>
      <c r="G9" s="130"/>
    </row>
    <row r="10" spans="1:7" x14ac:dyDescent="0.25">
      <c r="A10" s="24">
        <v>3</v>
      </c>
      <c r="B10" s="23" t="s">
        <v>206</v>
      </c>
      <c r="C10" s="12" t="s">
        <v>205</v>
      </c>
      <c r="D10" s="12" t="s">
        <v>44</v>
      </c>
      <c r="E10" s="12">
        <v>2</v>
      </c>
      <c r="F10" s="12">
        <v>2</v>
      </c>
      <c r="G10" s="130"/>
    </row>
    <row r="11" spans="1:7" x14ac:dyDescent="0.25">
      <c r="A11" s="7"/>
      <c r="B11" s="11" t="s">
        <v>207</v>
      </c>
      <c r="C11" s="13"/>
      <c r="D11" s="13"/>
      <c r="E11" s="13" t="s">
        <v>228</v>
      </c>
      <c r="F11" s="13"/>
      <c r="G11" s="130"/>
    </row>
    <row r="12" spans="1:7" x14ac:dyDescent="0.25">
      <c r="A12" s="7"/>
      <c r="B12" s="11" t="s">
        <v>208</v>
      </c>
      <c r="C12" s="13"/>
      <c r="D12" s="13"/>
      <c r="E12" s="13"/>
      <c r="F12" s="13"/>
      <c r="G12" s="130"/>
    </row>
    <row r="13" spans="1:7" x14ac:dyDescent="0.25">
      <c r="A13" s="7"/>
      <c r="B13" s="11" t="s">
        <v>209</v>
      </c>
      <c r="C13" s="13"/>
      <c r="D13" s="13"/>
      <c r="E13" s="13"/>
      <c r="F13" s="13"/>
      <c r="G13" s="130"/>
    </row>
    <row r="14" spans="1:7" ht="15.75" thickBot="1" x14ac:dyDescent="0.3">
      <c r="A14" s="8"/>
      <c r="B14" s="18" t="s">
        <v>210</v>
      </c>
      <c r="C14" s="16"/>
      <c r="D14" s="16"/>
      <c r="E14" s="16"/>
      <c r="F14" s="16"/>
      <c r="G14" s="130"/>
    </row>
    <row r="15" spans="1:7" x14ac:dyDescent="0.25">
      <c r="A15" s="24">
        <f>A10+1</f>
        <v>4</v>
      </c>
      <c r="B15" s="23" t="s">
        <v>211</v>
      </c>
      <c r="C15" s="12" t="s">
        <v>205</v>
      </c>
      <c r="D15" s="12" t="s">
        <v>44</v>
      </c>
      <c r="E15" s="12">
        <v>2</v>
      </c>
      <c r="F15" s="12">
        <v>4</v>
      </c>
      <c r="G15" s="130"/>
    </row>
    <row r="16" spans="1:7" x14ac:dyDescent="0.25">
      <c r="A16" s="7"/>
      <c r="B16" s="10" t="s">
        <v>212</v>
      </c>
      <c r="C16" s="13"/>
      <c r="D16" s="13"/>
      <c r="E16" s="13" t="s">
        <v>229</v>
      </c>
      <c r="F16" s="13"/>
      <c r="G16" s="130"/>
    </row>
    <row r="17" spans="1:7" x14ac:dyDescent="0.25">
      <c r="A17" s="7"/>
      <c r="B17" s="10" t="s">
        <v>213</v>
      </c>
      <c r="C17" s="13"/>
      <c r="D17" s="14"/>
      <c r="E17" s="13"/>
      <c r="F17" s="13"/>
      <c r="G17" s="130"/>
    </row>
    <row r="18" spans="1:7" ht="15.75" thickBot="1" x14ac:dyDescent="0.3">
      <c r="A18" s="7"/>
      <c r="B18" s="10" t="s">
        <v>214</v>
      </c>
      <c r="C18" s="13"/>
      <c r="D18" s="14"/>
      <c r="E18" s="13"/>
      <c r="F18" s="16"/>
      <c r="G18" s="131"/>
    </row>
    <row r="19" spans="1:7" ht="15.75" thickBot="1" x14ac:dyDescent="0.3">
      <c r="A19" s="25"/>
      <c r="B19" s="26" t="s">
        <v>85</v>
      </c>
      <c r="C19" s="27"/>
      <c r="D19" s="27"/>
      <c r="E19" s="54">
        <f>SUM(E2:E18)</f>
        <v>8</v>
      </c>
      <c r="F19" s="54">
        <f>SUM(F2:F18)</f>
        <v>16</v>
      </c>
      <c r="G19" s="73">
        <f>Souhrn!I3</f>
        <v>42656</v>
      </c>
    </row>
  </sheetData>
  <mergeCells count="1">
    <mergeCell ref="G2:G18"/>
  </mergeCells>
  <pageMargins left="0.70866141732283472" right="0.70866141732283472" top="0.78740157480314965" bottom="0.78740157480314965" header="0.31496062992125984" footer="0.31496062992125984"/>
  <pageSetup paperSize="9" scale="78" orientation="landscape" r:id="rId1"/>
  <headerFooter>
    <oddFooter>&amp;A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1"/>
  <sheetViews>
    <sheetView workbookViewId="0">
      <selection activeCell="G21" sqref="G21"/>
    </sheetView>
  </sheetViews>
  <sheetFormatPr defaultRowHeight="15" x14ac:dyDescent="0.25"/>
  <cols>
    <col min="1" max="1" width="6.28515625" customWidth="1"/>
    <col min="2" max="2" width="66.7109375" customWidth="1"/>
    <col min="3" max="4" width="35.42578125" customWidth="1"/>
    <col min="5" max="5" width="11" customWidth="1"/>
    <col min="6" max="6" width="10.42578125" hidden="1" customWidth="1"/>
    <col min="7" max="7" width="13.28515625" customWidth="1"/>
  </cols>
  <sheetData>
    <row r="1" spans="1:7" s="19" customFormat="1" ht="36.75" thickBot="1" x14ac:dyDescent="0.3">
      <c r="A1" s="28" t="s">
        <v>171</v>
      </c>
      <c r="B1" s="2" t="s">
        <v>0</v>
      </c>
      <c r="C1" s="1" t="s">
        <v>1</v>
      </c>
      <c r="D1" s="1" t="s">
        <v>43</v>
      </c>
      <c r="E1" s="1" t="s">
        <v>2</v>
      </c>
      <c r="F1" s="1" t="s">
        <v>3</v>
      </c>
      <c r="G1" s="9" t="s">
        <v>4</v>
      </c>
    </row>
    <row r="2" spans="1:7" x14ac:dyDescent="0.25">
      <c r="A2" s="24">
        <v>5</v>
      </c>
      <c r="B2" s="23" t="s">
        <v>189</v>
      </c>
      <c r="C2" s="12" t="s">
        <v>255</v>
      </c>
      <c r="D2" s="12" t="s">
        <v>48</v>
      </c>
      <c r="E2" s="12">
        <v>3</v>
      </c>
      <c r="F2" s="12">
        <v>6</v>
      </c>
      <c r="G2" s="129">
        <v>1</v>
      </c>
    </row>
    <row r="3" spans="1:7" x14ac:dyDescent="0.25">
      <c r="A3" s="7"/>
      <c r="B3" s="11" t="s">
        <v>51</v>
      </c>
      <c r="C3" s="13"/>
      <c r="D3" s="14"/>
      <c r="E3" s="13" t="s">
        <v>232</v>
      </c>
      <c r="F3" s="13"/>
      <c r="G3" s="130"/>
    </row>
    <row r="4" spans="1:7" x14ac:dyDescent="0.25">
      <c r="A4" s="7"/>
      <c r="B4" s="11" t="s">
        <v>50</v>
      </c>
      <c r="C4" s="13"/>
      <c r="D4" s="14"/>
      <c r="E4" s="13"/>
      <c r="F4" s="13"/>
      <c r="G4" s="130"/>
    </row>
    <row r="5" spans="1:7" ht="15.75" thickBot="1" x14ac:dyDescent="0.3">
      <c r="A5" s="7"/>
      <c r="B5" s="18" t="s">
        <v>49</v>
      </c>
      <c r="C5" s="16"/>
      <c r="D5" s="17"/>
      <c r="E5" s="13"/>
      <c r="F5" s="13"/>
      <c r="G5" s="130"/>
    </row>
    <row r="6" spans="1:7" x14ac:dyDescent="0.25">
      <c r="A6" s="24">
        <f>A2+1</f>
        <v>6</v>
      </c>
      <c r="B6" s="23" t="s">
        <v>190</v>
      </c>
      <c r="C6" s="12" t="s">
        <v>256</v>
      </c>
      <c r="D6" s="12" t="s">
        <v>48</v>
      </c>
      <c r="E6" s="12">
        <v>1</v>
      </c>
      <c r="F6" s="12">
        <v>2</v>
      </c>
      <c r="G6" s="130"/>
    </row>
    <row r="7" spans="1:7" ht="15.75" customHeight="1" x14ac:dyDescent="0.25">
      <c r="A7" s="7"/>
      <c r="B7" s="11" t="s">
        <v>52</v>
      </c>
      <c r="C7" s="13"/>
      <c r="D7" s="13"/>
      <c r="E7" s="13" t="s">
        <v>233</v>
      </c>
      <c r="F7" s="13"/>
      <c r="G7" s="130"/>
    </row>
    <row r="8" spans="1:7" x14ac:dyDescent="0.25">
      <c r="A8" s="7"/>
      <c r="B8" s="11" t="s">
        <v>53</v>
      </c>
      <c r="C8" s="13"/>
      <c r="D8" s="13"/>
      <c r="E8" s="13"/>
      <c r="F8" s="13"/>
      <c r="G8" s="130"/>
    </row>
    <row r="9" spans="1:7" x14ac:dyDescent="0.25">
      <c r="A9" s="7"/>
      <c r="B9" s="11" t="s">
        <v>55</v>
      </c>
      <c r="C9" s="13"/>
      <c r="D9" s="13"/>
      <c r="E9" s="13"/>
      <c r="F9" s="13"/>
      <c r="G9" s="130"/>
    </row>
    <row r="10" spans="1:7" ht="15.75" thickBot="1" x14ac:dyDescent="0.3">
      <c r="A10" s="8"/>
      <c r="B10" s="18" t="s">
        <v>54</v>
      </c>
      <c r="C10" s="16"/>
      <c r="D10" s="16"/>
      <c r="E10" s="16"/>
      <c r="F10" s="16"/>
      <c r="G10" s="130"/>
    </row>
    <row r="11" spans="1:7" x14ac:dyDescent="0.25">
      <c r="A11" s="24">
        <v>7</v>
      </c>
      <c r="B11" s="23" t="s">
        <v>177</v>
      </c>
      <c r="C11" s="12" t="s">
        <v>58</v>
      </c>
      <c r="D11" s="21" t="s">
        <v>48</v>
      </c>
      <c r="E11" s="12">
        <v>3</v>
      </c>
      <c r="F11" s="12">
        <v>4</v>
      </c>
      <c r="G11" s="130"/>
    </row>
    <row r="12" spans="1:7" x14ac:dyDescent="0.25">
      <c r="A12" s="7"/>
      <c r="B12" s="10" t="s">
        <v>178</v>
      </c>
      <c r="C12" s="14"/>
      <c r="D12" s="13"/>
      <c r="E12" s="13" t="s">
        <v>234</v>
      </c>
      <c r="F12" s="13"/>
      <c r="G12" s="130"/>
    </row>
    <row r="13" spans="1:7" x14ac:dyDescent="0.25">
      <c r="A13" s="7"/>
      <c r="B13" s="11" t="s">
        <v>179</v>
      </c>
      <c r="C13" s="13"/>
      <c r="D13" s="14"/>
      <c r="E13" s="13"/>
      <c r="F13" s="13"/>
      <c r="G13" s="130"/>
    </row>
    <row r="14" spans="1:7" x14ac:dyDescent="0.25">
      <c r="A14" s="7"/>
      <c r="B14" s="10" t="s">
        <v>180</v>
      </c>
      <c r="C14" s="13"/>
      <c r="D14" s="14"/>
      <c r="E14" s="13"/>
      <c r="F14" s="13"/>
      <c r="G14" s="130"/>
    </row>
    <row r="15" spans="1:7" ht="15.75" thickBot="1" x14ac:dyDescent="0.3">
      <c r="A15" s="8"/>
      <c r="B15" s="10" t="s">
        <v>181</v>
      </c>
      <c r="C15" s="13"/>
      <c r="D15" s="14"/>
      <c r="E15" s="13"/>
      <c r="F15" s="16"/>
      <c r="G15" s="130"/>
    </row>
    <row r="16" spans="1:7" x14ac:dyDescent="0.25">
      <c r="A16" s="24">
        <f>A11+1</f>
        <v>8</v>
      </c>
      <c r="B16" s="23" t="s">
        <v>182</v>
      </c>
      <c r="C16" s="12" t="s">
        <v>58</v>
      </c>
      <c r="D16" s="21" t="s">
        <v>48</v>
      </c>
      <c r="E16" s="12">
        <v>1</v>
      </c>
      <c r="F16" s="12">
        <v>4</v>
      </c>
      <c r="G16" s="130"/>
    </row>
    <row r="17" spans="1:7" x14ac:dyDescent="0.25">
      <c r="A17" s="7"/>
      <c r="B17" s="11" t="s">
        <v>183</v>
      </c>
      <c r="C17" s="13"/>
      <c r="D17" s="22" t="s">
        <v>63</v>
      </c>
      <c r="E17" s="13" t="s">
        <v>235</v>
      </c>
      <c r="F17" s="13"/>
      <c r="G17" s="130"/>
    </row>
    <row r="18" spans="1:7" x14ac:dyDescent="0.25">
      <c r="A18" s="7"/>
      <c r="B18" s="11" t="s">
        <v>184</v>
      </c>
      <c r="C18" s="13"/>
      <c r="D18" s="13"/>
      <c r="E18" s="13"/>
      <c r="F18" s="13"/>
      <c r="G18" s="130"/>
    </row>
    <row r="19" spans="1:7" x14ac:dyDescent="0.25">
      <c r="A19" s="7"/>
      <c r="B19" s="11" t="s">
        <v>191</v>
      </c>
      <c r="C19" s="13"/>
      <c r="D19" s="13"/>
      <c r="E19" s="13"/>
      <c r="F19" s="13"/>
      <c r="G19" s="130"/>
    </row>
    <row r="20" spans="1:7" ht="15.75" thickBot="1" x14ac:dyDescent="0.3">
      <c r="A20" s="8"/>
      <c r="B20" s="18" t="s">
        <v>185</v>
      </c>
      <c r="C20" s="16"/>
      <c r="D20" s="16"/>
      <c r="E20" s="16"/>
      <c r="F20" s="16"/>
      <c r="G20" s="130"/>
    </row>
    <row r="21" spans="1:7" ht="15.75" thickBot="1" x14ac:dyDescent="0.3">
      <c r="A21" s="25"/>
      <c r="B21" s="26" t="s">
        <v>85</v>
      </c>
      <c r="C21" s="27"/>
      <c r="D21" s="27"/>
      <c r="E21" s="54">
        <f>SUM(E2:E20)</f>
        <v>8</v>
      </c>
      <c r="F21" s="54">
        <f>SUM(F2:F20)</f>
        <v>16</v>
      </c>
      <c r="G21" s="73">
        <f>Souhrn!I7</f>
        <v>42657</v>
      </c>
    </row>
  </sheetData>
  <mergeCells count="1">
    <mergeCell ref="G2:G20"/>
  </mergeCells>
  <pageMargins left="0.70866141732283472" right="0.70866141732283472" top="0.78740157480314965" bottom="0.78740157480314965" header="0.31496062992125984" footer="0.31496062992125984"/>
  <pageSetup paperSize="9" scale="77" orientation="landscape" r:id="rId1"/>
  <headerFooter>
    <oddFooter>&amp;A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2"/>
  <sheetViews>
    <sheetView workbookViewId="0">
      <selection activeCell="G22" sqref="G22"/>
    </sheetView>
  </sheetViews>
  <sheetFormatPr defaultRowHeight="15" x14ac:dyDescent="0.25"/>
  <cols>
    <col min="1" max="1" width="6.7109375" customWidth="1"/>
    <col min="2" max="2" width="65.42578125" customWidth="1"/>
    <col min="3" max="4" width="35.42578125" customWidth="1"/>
    <col min="5" max="5" width="11" customWidth="1"/>
    <col min="6" max="6" width="10.42578125" hidden="1" customWidth="1"/>
    <col min="7" max="7" width="13.28515625" customWidth="1"/>
  </cols>
  <sheetData>
    <row r="1" spans="1:7" s="20" customFormat="1" ht="36.75" thickBot="1" x14ac:dyDescent="0.3">
      <c r="A1" s="28" t="s">
        <v>171</v>
      </c>
      <c r="B1" s="2" t="s">
        <v>0</v>
      </c>
      <c r="C1" s="1" t="s">
        <v>1</v>
      </c>
      <c r="D1" s="1" t="s">
        <v>43</v>
      </c>
      <c r="E1" s="1" t="s">
        <v>2</v>
      </c>
      <c r="F1" s="1" t="s">
        <v>3</v>
      </c>
      <c r="G1" s="9" t="s">
        <v>4</v>
      </c>
    </row>
    <row r="2" spans="1:7" x14ac:dyDescent="0.25">
      <c r="A2" s="24">
        <v>9</v>
      </c>
      <c r="B2" s="23" t="s">
        <v>5</v>
      </c>
      <c r="C2" s="12" t="s">
        <v>59</v>
      </c>
      <c r="D2" s="21" t="s">
        <v>48</v>
      </c>
      <c r="E2" s="12">
        <v>2</v>
      </c>
      <c r="F2" s="12">
        <f>E2*2</f>
        <v>4</v>
      </c>
      <c r="G2" s="129">
        <v>1</v>
      </c>
    </row>
    <row r="3" spans="1:7" x14ac:dyDescent="0.25">
      <c r="A3" s="7"/>
      <c r="B3" s="10" t="s">
        <v>64</v>
      </c>
      <c r="C3" s="13"/>
      <c r="D3" s="22" t="s">
        <v>63</v>
      </c>
      <c r="E3" s="13" t="s">
        <v>226</v>
      </c>
      <c r="F3" s="13"/>
      <c r="G3" s="130"/>
    </row>
    <row r="4" spans="1:7" x14ac:dyDescent="0.25">
      <c r="A4" s="7"/>
      <c r="B4" s="10" t="s">
        <v>65</v>
      </c>
      <c r="C4" s="13"/>
      <c r="D4" s="14"/>
      <c r="E4" s="13"/>
      <c r="F4" s="13"/>
      <c r="G4" s="130"/>
    </row>
    <row r="5" spans="1:7" ht="15.75" thickBot="1" x14ac:dyDescent="0.3">
      <c r="A5" s="7"/>
      <c r="B5" s="10" t="s">
        <v>66</v>
      </c>
      <c r="C5" s="13"/>
      <c r="D5" s="14"/>
      <c r="E5" s="13"/>
      <c r="F5" s="13"/>
      <c r="G5" s="130"/>
    </row>
    <row r="6" spans="1:7" x14ac:dyDescent="0.25">
      <c r="A6" s="24">
        <f>A2+1</f>
        <v>10</v>
      </c>
      <c r="B6" s="23" t="s">
        <v>60</v>
      </c>
      <c r="C6" s="12" t="s">
        <v>61</v>
      </c>
      <c r="D6" s="21" t="s">
        <v>48</v>
      </c>
      <c r="E6" s="12">
        <v>2</v>
      </c>
      <c r="F6" s="12">
        <f>E6*2</f>
        <v>4</v>
      </c>
      <c r="G6" s="130"/>
    </row>
    <row r="7" spans="1:7" x14ac:dyDescent="0.25">
      <c r="A7" s="7"/>
      <c r="B7" s="11" t="s">
        <v>67</v>
      </c>
      <c r="C7" s="13"/>
      <c r="D7" s="22" t="s">
        <v>63</v>
      </c>
      <c r="E7" s="13" t="s">
        <v>227</v>
      </c>
      <c r="F7" s="13"/>
      <c r="G7" s="130"/>
    </row>
    <row r="8" spans="1:7" x14ac:dyDescent="0.25">
      <c r="A8" s="7"/>
      <c r="B8" s="11" t="s">
        <v>68</v>
      </c>
      <c r="C8" s="13"/>
      <c r="D8" s="14"/>
      <c r="E8" s="13"/>
      <c r="F8" s="13"/>
      <c r="G8" s="130"/>
    </row>
    <row r="9" spans="1:7" x14ac:dyDescent="0.25">
      <c r="A9" s="7"/>
      <c r="B9" s="10" t="s">
        <v>69</v>
      </c>
      <c r="C9" s="13"/>
      <c r="D9" s="14"/>
      <c r="E9" s="13"/>
      <c r="F9" s="13"/>
      <c r="G9" s="130"/>
    </row>
    <row r="10" spans="1:7" ht="15.75" thickBot="1" x14ac:dyDescent="0.3">
      <c r="A10" s="8"/>
      <c r="B10" s="15" t="s">
        <v>76</v>
      </c>
      <c r="C10" s="16"/>
      <c r="D10" s="17"/>
      <c r="E10" s="16"/>
      <c r="F10" s="16"/>
      <c r="G10" s="130"/>
    </row>
    <row r="11" spans="1:7" x14ac:dyDescent="0.25">
      <c r="A11" s="24">
        <f>A6+1</f>
        <v>11</v>
      </c>
      <c r="B11" s="23" t="s">
        <v>70</v>
      </c>
      <c r="C11" s="12" t="s">
        <v>61</v>
      </c>
      <c r="D11" s="21" t="s">
        <v>75</v>
      </c>
      <c r="E11" s="12">
        <v>1</v>
      </c>
      <c r="F11" s="12">
        <f>E11*2</f>
        <v>2</v>
      </c>
      <c r="G11" s="130"/>
    </row>
    <row r="12" spans="1:7" x14ac:dyDescent="0.25">
      <c r="A12" s="7"/>
      <c r="B12" s="11" t="s">
        <v>71</v>
      </c>
      <c r="C12" s="13"/>
      <c r="D12" s="13"/>
      <c r="E12" s="13" t="s">
        <v>236</v>
      </c>
      <c r="F12" s="13"/>
      <c r="G12" s="130"/>
    </row>
    <row r="13" spans="1:7" x14ac:dyDescent="0.25">
      <c r="A13" s="7"/>
      <c r="B13" s="11" t="s">
        <v>72</v>
      </c>
      <c r="C13" s="13"/>
      <c r="D13" s="13"/>
      <c r="E13" s="13"/>
      <c r="F13" s="13"/>
      <c r="G13" s="130"/>
    </row>
    <row r="14" spans="1:7" x14ac:dyDescent="0.25">
      <c r="A14" s="7"/>
      <c r="B14" s="11" t="s">
        <v>73</v>
      </c>
      <c r="C14" s="13"/>
      <c r="D14" s="13"/>
      <c r="E14" s="13"/>
      <c r="F14" s="13"/>
      <c r="G14" s="130"/>
    </row>
    <row r="15" spans="1:7" ht="15.75" thickBot="1" x14ac:dyDescent="0.3">
      <c r="A15" s="79"/>
      <c r="B15" s="18" t="s">
        <v>74</v>
      </c>
      <c r="C15" s="16"/>
      <c r="D15" s="16"/>
      <c r="E15" s="16"/>
      <c r="F15" s="13"/>
      <c r="G15" s="130"/>
    </row>
    <row r="16" spans="1:7" x14ac:dyDescent="0.25">
      <c r="A16" s="24">
        <f>A11+1</f>
        <v>12</v>
      </c>
      <c r="B16" s="23" t="s">
        <v>86</v>
      </c>
      <c r="C16" s="12" t="s">
        <v>192</v>
      </c>
      <c r="D16" s="21" t="s">
        <v>75</v>
      </c>
      <c r="E16" s="12">
        <v>3</v>
      </c>
      <c r="F16" s="13"/>
      <c r="G16" s="130"/>
    </row>
    <row r="17" spans="1:7" x14ac:dyDescent="0.25">
      <c r="A17" s="7"/>
      <c r="B17" s="11" t="s">
        <v>193</v>
      </c>
      <c r="C17" s="14"/>
      <c r="D17" s="22" t="s">
        <v>63</v>
      </c>
      <c r="E17" s="13" t="s">
        <v>237</v>
      </c>
      <c r="F17" s="13"/>
      <c r="G17" s="130"/>
    </row>
    <row r="18" spans="1:7" x14ac:dyDescent="0.25">
      <c r="A18" s="7"/>
      <c r="B18" s="11" t="s">
        <v>89</v>
      </c>
      <c r="C18" s="13"/>
      <c r="D18" s="13"/>
      <c r="E18" s="13"/>
      <c r="F18" s="13"/>
      <c r="G18" s="130"/>
    </row>
    <row r="19" spans="1:7" x14ac:dyDescent="0.25">
      <c r="A19" s="7"/>
      <c r="B19" s="11" t="s">
        <v>88</v>
      </c>
      <c r="C19" s="13"/>
      <c r="D19" s="13"/>
      <c r="E19" s="13"/>
      <c r="F19" s="13"/>
      <c r="G19" s="130"/>
    </row>
    <row r="20" spans="1:7" x14ac:dyDescent="0.25">
      <c r="A20" s="79"/>
      <c r="B20" s="11" t="s">
        <v>87</v>
      </c>
      <c r="C20" s="13"/>
      <c r="D20" s="13"/>
      <c r="E20" s="13"/>
      <c r="F20" s="13"/>
      <c r="G20" s="130"/>
    </row>
    <row r="21" spans="1:7" ht="15.75" thickBot="1" x14ac:dyDescent="0.3">
      <c r="A21" s="79"/>
      <c r="B21" s="18" t="s">
        <v>215</v>
      </c>
      <c r="C21" s="16"/>
      <c r="D21" s="16"/>
      <c r="E21" s="16"/>
      <c r="F21" s="13"/>
      <c r="G21" s="131"/>
    </row>
    <row r="22" spans="1:7" ht="15.75" thickBot="1" x14ac:dyDescent="0.3">
      <c r="A22" s="25"/>
      <c r="B22" s="26" t="s">
        <v>85</v>
      </c>
      <c r="C22" s="27"/>
      <c r="D22" s="27"/>
      <c r="E22" s="54">
        <f>SUM(E2:E21)</f>
        <v>8</v>
      </c>
      <c r="F22" s="54">
        <f>SUM(F2:F14)</f>
        <v>10</v>
      </c>
      <c r="G22" s="73">
        <f>Souhrn!I11</f>
        <v>42669</v>
      </c>
    </row>
  </sheetData>
  <mergeCells count="1">
    <mergeCell ref="G2:G21"/>
  </mergeCells>
  <pageMargins left="0.70866141732283472" right="0.70866141732283472" top="0.78740157480314965" bottom="0.78740157480314965" header="0.31496062992125984" footer="0.31496062992125984"/>
  <pageSetup paperSize="9" scale="78" orientation="landscape" r:id="rId1"/>
  <headerFooter>
    <oddFooter>&amp;A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9"/>
  <sheetViews>
    <sheetView workbookViewId="0"/>
  </sheetViews>
  <sheetFormatPr defaultRowHeight="15" x14ac:dyDescent="0.25"/>
  <cols>
    <col min="1" max="1" width="6.7109375" customWidth="1"/>
    <col min="2" max="2" width="65.42578125" customWidth="1"/>
    <col min="3" max="4" width="35.42578125" customWidth="1"/>
    <col min="5" max="5" width="11" customWidth="1"/>
    <col min="6" max="6" width="10.42578125" hidden="1" customWidth="1"/>
    <col min="7" max="7" width="13.28515625" customWidth="1"/>
  </cols>
  <sheetData>
    <row r="1" spans="1:7" s="62" customFormat="1" ht="36.75" thickBot="1" x14ac:dyDescent="0.3">
      <c r="A1" s="28" t="s">
        <v>171</v>
      </c>
      <c r="B1" s="2" t="s">
        <v>0</v>
      </c>
      <c r="C1" s="1" t="s">
        <v>1</v>
      </c>
      <c r="D1" s="1" t="s">
        <v>43</v>
      </c>
      <c r="E1" s="1" t="s">
        <v>2</v>
      </c>
      <c r="F1" s="1" t="s">
        <v>3</v>
      </c>
      <c r="G1" s="9" t="s">
        <v>4</v>
      </c>
    </row>
    <row r="2" spans="1:7" x14ac:dyDescent="0.25">
      <c r="A2" s="24">
        <v>13</v>
      </c>
      <c r="B2" s="46" t="s">
        <v>6</v>
      </c>
      <c r="C2" s="52" t="s">
        <v>62</v>
      </c>
      <c r="D2" s="21" t="s">
        <v>107</v>
      </c>
      <c r="E2" s="12">
        <v>2</v>
      </c>
      <c r="F2" s="12">
        <f>E2*2</f>
        <v>4</v>
      </c>
      <c r="G2" s="132">
        <v>2</v>
      </c>
    </row>
    <row r="3" spans="1:7" x14ac:dyDescent="0.25">
      <c r="A3" s="7"/>
      <c r="B3" s="10" t="s">
        <v>186</v>
      </c>
      <c r="C3" s="14"/>
      <c r="D3" s="22" t="s">
        <v>132</v>
      </c>
      <c r="E3" s="13" t="s">
        <v>230</v>
      </c>
      <c r="F3" s="13"/>
      <c r="G3" s="133"/>
    </row>
    <row r="4" spans="1:7" x14ac:dyDescent="0.25">
      <c r="A4" s="7"/>
      <c r="B4" s="11" t="s">
        <v>187</v>
      </c>
      <c r="C4" s="14"/>
      <c r="D4" s="14"/>
      <c r="E4" s="13"/>
      <c r="F4" s="13"/>
      <c r="G4" s="133"/>
    </row>
    <row r="5" spans="1:7" x14ac:dyDescent="0.25">
      <c r="A5" s="7"/>
      <c r="B5" s="10" t="s">
        <v>188</v>
      </c>
      <c r="C5" s="14"/>
      <c r="D5" s="14"/>
      <c r="E5" s="13"/>
      <c r="F5" s="13"/>
      <c r="G5" s="133"/>
    </row>
    <row r="6" spans="1:7" ht="15.75" thickBot="1" x14ac:dyDescent="0.3">
      <c r="A6" s="8"/>
      <c r="B6" s="15" t="s">
        <v>136</v>
      </c>
      <c r="C6" s="17"/>
      <c r="D6" s="17"/>
      <c r="E6" s="16"/>
      <c r="F6" s="16"/>
      <c r="G6" s="133"/>
    </row>
    <row r="7" spans="1:7" x14ac:dyDescent="0.25">
      <c r="A7" s="24">
        <f>A2+1</f>
        <v>14</v>
      </c>
      <c r="B7" s="39" t="s">
        <v>106</v>
      </c>
      <c r="C7" s="52" t="s">
        <v>62</v>
      </c>
      <c r="D7" s="21" t="s">
        <v>107</v>
      </c>
      <c r="E7" s="12">
        <v>2</v>
      </c>
      <c r="F7" s="12">
        <f>E7*2</f>
        <v>4</v>
      </c>
      <c r="G7" s="133"/>
    </row>
    <row r="8" spans="1:7" x14ac:dyDescent="0.25">
      <c r="A8" s="7"/>
      <c r="B8" s="11" t="s">
        <v>135</v>
      </c>
      <c r="C8" s="14"/>
      <c r="D8" s="14"/>
      <c r="E8" s="13" t="s">
        <v>238</v>
      </c>
      <c r="F8" s="13"/>
      <c r="G8" s="133"/>
    </row>
    <row r="9" spans="1:7" x14ac:dyDescent="0.25">
      <c r="A9" s="7"/>
      <c r="B9" s="11" t="s">
        <v>133</v>
      </c>
      <c r="C9" s="14"/>
      <c r="D9" s="14"/>
      <c r="E9" s="13"/>
      <c r="F9" s="13"/>
      <c r="G9" s="133"/>
    </row>
    <row r="10" spans="1:7" ht="15.75" thickBot="1" x14ac:dyDescent="0.3">
      <c r="A10" s="7"/>
      <c r="B10" s="10" t="s">
        <v>66</v>
      </c>
      <c r="C10" s="14"/>
      <c r="D10" s="14"/>
      <c r="E10" s="13"/>
      <c r="F10" s="13"/>
      <c r="G10" s="133"/>
    </row>
    <row r="11" spans="1:7" x14ac:dyDescent="0.25">
      <c r="A11" s="24">
        <f>A7+1</f>
        <v>15</v>
      </c>
      <c r="B11" s="39" t="s">
        <v>110</v>
      </c>
      <c r="C11" s="53" t="s">
        <v>62</v>
      </c>
      <c r="D11" s="21" t="s">
        <v>107</v>
      </c>
      <c r="E11" s="12">
        <v>1</v>
      </c>
      <c r="F11" s="12">
        <f>E11*2</f>
        <v>2</v>
      </c>
      <c r="G11" s="133"/>
    </row>
    <row r="12" spans="1:7" x14ac:dyDescent="0.25">
      <c r="A12" s="7"/>
      <c r="B12" s="11" t="s">
        <v>137</v>
      </c>
      <c r="C12" s="14"/>
      <c r="D12" s="14"/>
      <c r="E12" s="13" t="s">
        <v>231</v>
      </c>
      <c r="F12" s="13"/>
      <c r="G12" s="133"/>
    </row>
    <row r="13" spans="1:7" x14ac:dyDescent="0.25">
      <c r="A13" s="7"/>
      <c r="B13" s="11" t="s">
        <v>138</v>
      </c>
      <c r="C13" s="14"/>
      <c r="D13" s="13"/>
      <c r="E13" s="13"/>
      <c r="F13" s="13"/>
      <c r="G13" s="133"/>
    </row>
    <row r="14" spans="1:7" ht="15.75" thickBot="1" x14ac:dyDescent="0.3">
      <c r="A14" s="7"/>
      <c r="B14" s="11" t="s">
        <v>134</v>
      </c>
      <c r="C14" s="14"/>
      <c r="D14" s="13"/>
      <c r="E14" s="13"/>
      <c r="F14" s="13"/>
      <c r="G14" s="133"/>
    </row>
    <row r="15" spans="1:7" x14ac:dyDescent="0.25">
      <c r="A15" s="24">
        <f>A11+1</f>
        <v>16</v>
      </c>
      <c r="B15" s="46" t="s">
        <v>122</v>
      </c>
      <c r="C15" s="52" t="s">
        <v>7</v>
      </c>
      <c r="D15" s="21" t="s">
        <v>108</v>
      </c>
      <c r="E15" s="12">
        <v>1</v>
      </c>
      <c r="F15" s="12">
        <f>E15*2</f>
        <v>2</v>
      </c>
      <c r="G15" s="133"/>
    </row>
    <row r="16" spans="1:7" x14ac:dyDescent="0.25">
      <c r="A16" s="7"/>
      <c r="B16" s="10" t="s">
        <v>141</v>
      </c>
      <c r="C16" s="14"/>
      <c r="D16" s="14"/>
      <c r="E16" s="13" t="s">
        <v>239</v>
      </c>
      <c r="F16" s="13"/>
      <c r="G16" s="133"/>
    </row>
    <row r="17" spans="1:7" x14ac:dyDescent="0.25">
      <c r="A17" s="7"/>
      <c r="B17" s="11" t="s">
        <v>139</v>
      </c>
      <c r="C17" s="14"/>
      <c r="D17" s="14"/>
      <c r="E17" s="13"/>
      <c r="F17" s="13"/>
      <c r="G17" s="133"/>
    </row>
    <row r="18" spans="1:7" x14ac:dyDescent="0.25">
      <c r="A18" s="7"/>
      <c r="B18" s="10" t="s">
        <v>148</v>
      </c>
      <c r="C18" s="14"/>
      <c r="D18" s="14"/>
      <c r="E18" s="13"/>
      <c r="F18" s="13"/>
      <c r="G18" s="133"/>
    </row>
    <row r="19" spans="1:7" ht="15.75" thickBot="1" x14ac:dyDescent="0.3">
      <c r="A19" s="8"/>
      <c r="B19" s="15" t="s">
        <v>140</v>
      </c>
      <c r="C19" s="17"/>
      <c r="D19" s="17"/>
      <c r="E19" s="16"/>
      <c r="F19" s="16"/>
      <c r="G19" s="133"/>
    </row>
    <row r="20" spans="1:7" ht="15.75" thickBot="1" x14ac:dyDescent="0.3">
      <c r="A20" s="24">
        <f>A15+1</f>
        <v>17</v>
      </c>
      <c r="B20" s="55" t="s">
        <v>111</v>
      </c>
      <c r="C20" s="52" t="s">
        <v>7</v>
      </c>
      <c r="D20" s="21" t="s">
        <v>108</v>
      </c>
      <c r="E20" s="12">
        <v>1</v>
      </c>
      <c r="F20" s="16"/>
      <c r="G20" s="133"/>
    </row>
    <row r="21" spans="1:7" ht="15.75" thickBot="1" x14ac:dyDescent="0.3">
      <c r="A21" s="7"/>
      <c r="B21" s="11" t="s">
        <v>66</v>
      </c>
      <c r="C21" s="14"/>
      <c r="D21" s="14"/>
      <c r="E21" s="13" t="s">
        <v>236</v>
      </c>
      <c r="F21" s="16"/>
      <c r="G21" s="133"/>
    </row>
    <row r="22" spans="1:7" ht="15.75" thickBot="1" x14ac:dyDescent="0.3">
      <c r="A22" s="7"/>
      <c r="B22" s="11" t="s">
        <v>142</v>
      </c>
      <c r="C22" s="14"/>
      <c r="D22" s="14"/>
      <c r="E22" s="13"/>
      <c r="F22" s="16"/>
      <c r="G22" s="133"/>
    </row>
    <row r="23" spans="1:7" ht="15.75" thickBot="1" x14ac:dyDescent="0.3">
      <c r="A23" s="7"/>
      <c r="B23" s="10" t="s">
        <v>143</v>
      </c>
      <c r="C23" s="14"/>
      <c r="D23" s="14"/>
      <c r="E23" s="13"/>
      <c r="F23" s="16"/>
      <c r="G23" s="133"/>
    </row>
    <row r="24" spans="1:7" ht="15.75" thickBot="1" x14ac:dyDescent="0.3">
      <c r="A24" s="8"/>
      <c r="B24" s="15" t="s">
        <v>144</v>
      </c>
      <c r="C24" s="17"/>
      <c r="D24" s="17"/>
      <c r="E24" s="16"/>
      <c r="F24" s="16"/>
      <c r="G24" s="133"/>
    </row>
    <row r="25" spans="1:7" ht="15.75" thickBot="1" x14ac:dyDescent="0.3">
      <c r="A25" s="24">
        <f>A20+1</f>
        <v>18</v>
      </c>
      <c r="B25" s="55" t="s">
        <v>112</v>
      </c>
      <c r="C25" s="53" t="s">
        <v>62</v>
      </c>
      <c r="D25" s="21" t="s">
        <v>108</v>
      </c>
      <c r="E25" s="12">
        <v>1</v>
      </c>
      <c r="F25" s="16"/>
      <c r="G25" s="133"/>
    </row>
    <row r="26" spans="1:7" ht="15.75" thickBot="1" x14ac:dyDescent="0.3">
      <c r="A26" s="7"/>
      <c r="B26" s="11" t="s">
        <v>145</v>
      </c>
      <c r="C26" s="14"/>
      <c r="D26" s="14"/>
      <c r="E26" s="13" t="s">
        <v>235</v>
      </c>
      <c r="F26" s="16"/>
      <c r="G26" s="133"/>
    </row>
    <row r="27" spans="1:7" ht="15.75" thickBot="1" x14ac:dyDescent="0.3">
      <c r="A27" s="7"/>
      <c r="B27" s="11" t="s">
        <v>146</v>
      </c>
      <c r="C27" s="14"/>
      <c r="D27" s="13"/>
      <c r="E27" s="13"/>
      <c r="F27" s="16"/>
      <c r="G27" s="133"/>
    </row>
    <row r="28" spans="1:7" ht="15.75" thickBot="1" x14ac:dyDescent="0.3">
      <c r="A28" s="7"/>
      <c r="B28" s="11" t="s">
        <v>147</v>
      </c>
      <c r="C28" s="14"/>
      <c r="D28" s="13"/>
      <c r="E28" s="13"/>
      <c r="F28" s="16"/>
      <c r="G28" s="134"/>
    </row>
    <row r="29" spans="1:7" ht="15.75" thickBot="1" x14ac:dyDescent="0.3">
      <c r="A29" s="8"/>
      <c r="B29" s="26" t="s">
        <v>85</v>
      </c>
      <c r="C29" s="54"/>
      <c r="D29" s="27"/>
      <c r="E29" s="54">
        <f>SUM(E2:E28)</f>
        <v>8</v>
      </c>
      <c r="F29" s="54">
        <f>SUM(F2:F19)</f>
        <v>12</v>
      </c>
      <c r="G29" s="73">
        <f>Souhrn!I16</f>
        <v>42670</v>
      </c>
    </row>
  </sheetData>
  <mergeCells count="1">
    <mergeCell ref="G2:G28"/>
  </mergeCells>
  <pageMargins left="0.70866141732283472" right="0.70866141732283472" top="0.78740157480314965" bottom="0.78740157480314965" header="0.31496062992125984" footer="0.31496062992125984"/>
  <pageSetup paperSize="9" scale="78" orientation="landscape" r:id="rId1"/>
  <headerFooter>
    <oddFooter>&amp;A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6"/>
  <sheetViews>
    <sheetView workbookViewId="0">
      <selection activeCell="E12" sqref="E12"/>
    </sheetView>
  </sheetViews>
  <sheetFormatPr defaultRowHeight="15" x14ac:dyDescent="0.25"/>
  <cols>
    <col min="1" max="1" width="6.42578125" customWidth="1"/>
    <col min="2" max="2" width="65.42578125" customWidth="1"/>
    <col min="3" max="4" width="35.42578125" customWidth="1"/>
    <col min="5" max="5" width="11" customWidth="1"/>
    <col min="6" max="6" width="10.42578125" hidden="1" customWidth="1"/>
    <col min="7" max="7" width="13.28515625" customWidth="1"/>
  </cols>
  <sheetData>
    <row r="1" spans="1:7" s="63" customFormat="1" ht="36.75" thickBot="1" x14ac:dyDescent="0.3">
      <c r="A1" s="28" t="s">
        <v>171</v>
      </c>
      <c r="B1" s="2" t="s">
        <v>0</v>
      </c>
      <c r="C1" s="1" t="s">
        <v>1</v>
      </c>
      <c r="D1" s="1" t="s">
        <v>43</v>
      </c>
      <c r="E1" s="1" t="s">
        <v>2</v>
      </c>
      <c r="F1" s="1" t="s">
        <v>3</v>
      </c>
      <c r="G1" s="9" t="s">
        <v>4</v>
      </c>
    </row>
    <row r="2" spans="1:7" x14ac:dyDescent="0.25">
      <c r="A2" s="24">
        <v>19</v>
      </c>
      <c r="B2" s="23" t="s">
        <v>90</v>
      </c>
      <c r="C2" s="12" t="s">
        <v>58</v>
      </c>
      <c r="D2" s="21" t="s">
        <v>48</v>
      </c>
      <c r="E2" s="12">
        <v>2</v>
      </c>
      <c r="F2" s="12">
        <f>E2*2</f>
        <v>4</v>
      </c>
      <c r="G2" s="135">
        <v>3</v>
      </c>
    </row>
    <row r="3" spans="1:7" x14ac:dyDescent="0.25">
      <c r="A3" s="7"/>
      <c r="B3" s="10" t="s">
        <v>91</v>
      </c>
      <c r="C3" s="13"/>
      <c r="D3" s="22" t="s">
        <v>63</v>
      </c>
      <c r="E3" s="13" t="s">
        <v>226</v>
      </c>
      <c r="F3" s="13"/>
      <c r="G3" s="136"/>
    </row>
    <row r="4" spans="1:7" x14ac:dyDescent="0.25">
      <c r="A4" s="7"/>
      <c r="B4" s="11" t="s">
        <v>92</v>
      </c>
      <c r="C4" s="13"/>
      <c r="D4" s="14"/>
      <c r="E4" s="13"/>
      <c r="F4" s="13"/>
      <c r="G4" s="136"/>
    </row>
    <row r="5" spans="1:7" x14ac:dyDescent="0.25">
      <c r="A5" s="7"/>
      <c r="B5" s="10" t="s">
        <v>93</v>
      </c>
      <c r="C5" s="13"/>
      <c r="D5" s="14"/>
      <c r="E5" s="13"/>
      <c r="F5" s="13"/>
      <c r="G5" s="136"/>
    </row>
    <row r="6" spans="1:7" ht="15.75" thickBot="1" x14ac:dyDescent="0.3">
      <c r="A6" s="8"/>
      <c r="B6" s="15" t="s">
        <v>94</v>
      </c>
      <c r="C6" s="16"/>
      <c r="D6" s="17"/>
      <c r="E6" s="16"/>
      <c r="F6" s="16"/>
      <c r="G6" s="136"/>
    </row>
    <row r="7" spans="1:7" x14ac:dyDescent="0.25">
      <c r="A7" s="24">
        <f>A2+1</f>
        <v>20</v>
      </c>
      <c r="B7" s="23" t="s">
        <v>99</v>
      </c>
      <c r="C7" s="12" t="s">
        <v>58</v>
      </c>
      <c r="D7" s="21" t="s">
        <v>48</v>
      </c>
      <c r="E7" s="12">
        <v>1</v>
      </c>
      <c r="F7" s="12">
        <f>E7*2</f>
        <v>2</v>
      </c>
      <c r="G7" s="136"/>
    </row>
    <row r="8" spans="1:7" x14ac:dyDescent="0.25">
      <c r="A8" s="7"/>
      <c r="B8" s="11" t="s">
        <v>100</v>
      </c>
      <c r="C8" s="13"/>
      <c r="D8" s="22" t="s">
        <v>63</v>
      </c>
      <c r="E8" s="13" t="s">
        <v>246</v>
      </c>
      <c r="F8" s="13"/>
      <c r="G8" s="136"/>
    </row>
    <row r="9" spans="1:7" x14ac:dyDescent="0.25">
      <c r="A9" s="7"/>
      <c r="B9" s="11" t="s">
        <v>101</v>
      </c>
      <c r="C9" s="13"/>
      <c r="D9" s="13"/>
      <c r="E9" s="13"/>
      <c r="F9" s="13"/>
      <c r="G9" s="136"/>
    </row>
    <row r="10" spans="1:7" x14ac:dyDescent="0.25">
      <c r="A10" s="7"/>
      <c r="B10" s="11" t="s">
        <v>102</v>
      </c>
      <c r="C10" s="13"/>
      <c r="D10" s="13"/>
      <c r="E10" s="13"/>
      <c r="F10" s="13"/>
      <c r="G10" s="136"/>
    </row>
    <row r="11" spans="1:7" ht="15.75" thickBot="1" x14ac:dyDescent="0.3">
      <c r="A11" s="8"/>
      <c r="B11" s="18" t="s">
        <v>103</v>
      </c>
      <c r="C11" s="16"/>
      <c r="D11" s="16"/>
      <c r="E11" s="16"/>
      <c r="F11" s="16"/>
      <c r="G11" s="136"/>
    </row>
    <row r="12" spans="1:7" ht="15.75" thickBot="1" x14ac:dyDescent="0.3">
      <c r="A12" s="24">
        <f>A7+1</f>
        <v>21</v>
      </c>
      <c r="B12" s="23" t="s">
        <v>95</v>
      </c>
      <c r="C12" s="12" t="s">
        <v>58</v>
      </c>
      <c r="D12" s="21" t="s">
        <v>48</v>
      </c>
      <c r="E12" s="12">
        <v>2</v>
      </c>
      <c r="F12" s="16"/>
      <c r="G12" s="136"/>
    </row>
    <row r="13" spans="1:7" ht="15.75" thickBot="1" x14ac:dyDescent="0.3">
      <c r="A13" s="7"/>
      <c r="B13" s="11" t="s">
        <v>96</v>
      </c>
      <c r="C13" s="13"/>
      <c r="D13" s="22" t="s">
        <v>63</v>
      </c>
      <c r="E13" s="13" t="s">
        <v>247</v>
      </c>
      <c r="F13" s="16"/>
      <c r="G13" s="136"/>
    </row>
    <row r="14" spans="1:7" ht="15.75" thickBot="1" x14ac:dyDescent="0.3">
      <c r="A14" s="7"/>
      <c r="B14" s="11" t="s">
        <v>97</v>
      </c>
      <c r="C14" s="13"/>
      <c r="D14" s="14"/>
      <c r="E14" s="13"/>
      <c r="F14" s="16"/>
      <c r="G14" s="136"/>
    </row>
    <row r="15" spans="1:7" ht="15.75" thickBot="1" x14ac:dyDescent="0.3">
      <c r="A15" s="7"/>
      <c r="B15" s="10" t="s">
        <v>98</v>
      </c>
      <c r="C15" s="13"/>
      <c r="D15" s="14"/>
      <c r="E15" s="13"/>
      <c r="F15" s="16"/>
      <c r="G15" s="136"/>
    </row>
    <row r="16" spans="1:7" ht="15.75" thickBot="1" x14ac:dyDescent="0.3">
      <c r="A16" s="8"/>
      <c r="B16" s="15" t="s">
        <v>66</v>
      </c>
      <c r="C16" s="16"/>
      <c r="D16" s="17"/>
      <c r="E16" s="16"/>
      <c r="F16" s="16"/>
      <c r="G16" s="136"/>
    </row>
    <row r="17" spans="1:7" ht="15.75" thickBot="1" x14ac:dyDescent="0.3">
      <c r="A17" s="24">
        <f>A12+1</f>
        <v>22</v>
      </c>
      <c r="B17" s="23" t="s">
        <v>80</v>
      </c>
      <c r="C17" s="12" t="s">
        <v>56</v>
      </c>
      <c r="D17" s="21" t="s">
        <v>48</v>
      </c>
      <c r="E17" s="12">
        <v>2</v>
      </c>
      <c r="F17" s="16"/>
      <c r="G17" s="136"/>
    </row>
    <row r="18" spans="1:7" ht="15.75" thickBot="1" x14ac:dyDescent="0.3">
      <c r="A18" s="7"/>
      <c r="B18" s="11" t="s">
        <v>77</v>
      </c>
      <c r="C18" s="13"/>
      <c r="D18" s="13"/>
      <c r="E18" s="13" t="s">
        <v>248</v>
      </c>
      <c r="F18" s="16"/>
      <c r="G18" s="136"/>
    </row>
    <row r="19" spans="1:7" ht="15.75" thickBot="1" x14ac:dyDescent="0.3">
      <c r="A19" s="7"/>
      <c r="B19" s="11" t="s">
        <v>78</v>
      </c>
      <c r="C19" s="13"/>
      <c r="D19" s="14"/>
      <c r="E19" s="13"/>
      <c r="F19" s="16"/>
      <c r="G19" s="136"/>
    </row>
    <row r="20" spans="1:7" ht="15.75" thickBot="1" x14ac:dyDescent="0.3">
      <c r="A20" s="7"/>
      <c r="B20" s="10" t="s">
        <v>79</v>
      </c>
      <c r="C20" s="13"/>
      <c r="D20" s="14"/>
      <c r="E20" s="13"/>
      <c r="F20" s="16"/>
      <c r="G20" s="136"/>
    </row>
    <row r="21" spans="1:7" ht="15.75" thickBot="1" x14ac:dyDescent="0.3">
      <c r="A21" s="8"/>
      <c r="B21" s="15" t="s">
        <v>66</v>
      </c>
      <c r="C21" s="16"/>
      <c r="D21" s="17"/>
      <c r="E21" s="16"/>
      <c r="F21" s="16"/>
      <c r="G21" s="136"/>
    </row>
    <row r="22" spans="1:7" ht="15.75" thickBot="1" x14ac:dyDescent="0.3">
      <c r="A22" s="24">
        <f>A17+1</f>
        <v>23</v>
      </c>
      <c r="B22" s="23" t="s">
        <v>84</v>
      </c>
      <c r="C22" s="12" t="s">
        <v>57</v>
      </c>
      <c r="D22" s="21" t="s">
        <v>48</v>
      </c>
      <c r="E22" s="12">
        <v>1</v>
      </c>
      <c r="F22" s="16"/>
      <c r="G22" s="136"/>
    </row>
    <row r="23" spans="1:7" ht="15.75" thickBot="1" x14ac:dyDescent="0.3">
      <c r="A23" s="7"/>
      <c r="B23" s="11" t="s">
        <v>81</v>
      </c>
      <c r="C23" s="13"/>
      <c r="D23" s="22" t="s">
        <v>63</v>
      </c>
      <c r="E23" s="13" t="s">
        <v>242</v>
      </c>
      <c r="F23" s="16"/>
      <c r="G23" s="136"/>
    </row>
    <row r="24" spans="1:7" ht="15.75" thickBot="1" x14ac:dyDescent="0.3">
      <c r="A24" s="7"/>
      <c r="B24" s="11" t="s">
        <v>82</v>
      </c>
      <c r="C24" s="13"/>
      <c r="D24" s="13"/>
      <c r="E24" s="13"/>
      <c r="F24" s="16"/>
      <c r="G24" s="136"/>
    </row>
    <row r="25" spans="1:7" ht="15.75" thickBot="1" x14ac:dyDescent="0.3">
      <c r="A25" s="7"/>
      <c r="B25" s="11" t="s">
        <v>83</v>
      </c>
      <c r="C25" s="13"/>
      <c r="D25" s="13"/>
      <c r="E25" s="13"/>
      <c r="F25" s="16"/>
      <c r="G25" s="137"/>
    </row>
    <row r="26" spans="1:7" ht="15.75" thickBot="1" x14ac:dyDescent="0.3">
      <c r="A26" s="25"/>
      <c r="B26" s="26" t="s">
        <v>85</v>
      </c>
      <c r="C26" s="27"/>
      <c r="D26" s="27"/>
      <c r="E26" s="54">
        <f>SUM(E2:E25)</f>
        <v>8</v>
      </c>
      <c r="F26" s="54">
        <f>SUM(F2:F11)</f>
        <v>6</v>
      </c>
      <c r="G26" s="73">
        <f>Souhrn!I26</f>
        <v>42684</v>
      </c>
    </row>
  </sheetData>
  <mergeCells count="1">
    <mergeCell ref="G2:G25"/>
  </mergeCells>
  <pageMargins left="0.70866141732283472" right="0.70866141732283472" top="0.78740157480314965" bottom="0.78740157480314965" header="0.31496062992125984" footer="0.31496062992125984"/>
  <pageSetup paperSize="9" scale="78" orientation="landscape" r:id="rId1"/>
  <headerFooter>
    <oddFooter>&amp;A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2"/>
  <sheetViews>
    <sheetView workbookViewId="0">
      <selection activeCell="A2" sqref="A2"/>
    </sheetView>
  </sheetViews>
  <sheetFormatPr defaultRowHeight="15" x14ac:dyDescent="0.25"/>
  <cols>
    <col min="1" max="1" width="6.42578125" customWidth="1"/>
    <col min="2" max="2" width="65.42578125" customWidth="1"/>
    <col min="3" max="4" width="35.42578125" customWidth="1"/>
    <col min="5" max="5" width="11" customWidth="1"/>
    <col min="6" max="6" width="10.42578125" hidden="1" customWidth="1"/>
    <col min="7" max="7" width="13.28515625" customWidth="1"/>
  </cols>
  <sheetData>
    <row r="1" spans="1:7" s="19" customFormat="1" ht="36.75" thickBot="1" x14ac:dyDescent="0.3">
      <c r="A1" s="28" t="s">
        <v>171</v>
      </c>
      <c r="B1" s="2" t="s">
        <v>0</v>
      </c>
      <c r="C1" s="1" t="s">
        <v>1</v>
      </c>
      <c r="D1" s="1" t="s">
        <v>43</v>
      </c>
      <c r="E1" s="1" t="s">
        <v>2</v>
      </c>
      <c r="F1" s="1" t="s">
        <v>3</v>
      </c>
      <c r="G1" s="9" t="s">
        <v>4</v>
      </c>
    </row>
    <row r="2" spans="1:7" x14ac:dyDescent="0.25">
      <c r="A2" s="24">
        <v>24</v>
      </c>
      <c r="B2" s="23" t="s">
        <v>219</v>
      </c>
      <c r="C2" s="12" t="s">
        <v>7</v>
      </c>
      <c r="D2" s="64" t="s">
        <v>48</v>
      </c>
      <c r="E2" s="12">
        <v>4</v>
      </c>
      <c r="F2" s="12">
        <v>8</v>
      </c>
      <c r="G2" s="132" t="s">
        <v>216</v>
      </c>
    </row>
    <row r="3" spans="1:7" x14ac:dyDescent="0.25">
      <c r="A3" s="7"/>
      <c r="B3" s="11" t="s">
        <v>194</v>
      </c>
      <c r="C3" s="65"/>
      <c r="D3" s="22" t="s">
        <v>63</v>
      </c>
      <c r="E3" s="13" t="s">
        <v>249</v>
      </c>
      <c r="F3" s="13"/>
      <c r="G3" s="133"/>
    </row>
    <row r="4" spans="1:7" x14ac:dyDescent="0.25">
      <c r="A4" s="7"/>
      <c r="B4" s="11" t="s">
        <v>195</v>
      </c>
      <c r="C4" s="65"/>
      <c r="D4" s="66"/>
      <c r="E4" s="13"/>
      <c r="F4" s="13"/>
      <c r="G4" s="133"/>
    </row>
    <row r="5" spans="1:7" x14ac:dyDescent="0.25">
      <c r="A5" s="7"/>
      <c r="B5" s="11" t="s">
        <v>55</v>
      </c>
      <c r="C5" s="13"/>
      <c r="D5" s="66"/>
      <c r="E5" s="13"/>
      <c r="F5" s="13"/>
      <c r="G5" s="133"/>
    </row>
    <row r="6" spans="1:7" ht="15.75" thickBot="1" x14ac:dyDescent="0.3">
      <c r="A6" s="8"/>
      <c r="B6" s="15" t="s">
        <v>196</v>
      </c>
      <c r="C6" s="16"/>
      <c r="D6" s="67"/>
      <c r="E6" s="16"/>
      <c r="F6" s="16"/>
      <c r="G6" s="133"/>
    </row>
    <row r="7" spans="1:7" x14ac:dyDescent="0.25">
      <c r="A7" s="24">
        <f>A2+1</f>
        <v>25</v>
      </c>
      <c r="B7" s="23" t="s">
        <v>218</v>
      </c>
      <c r="C7" s="12" t="s">
        <v>7</v>
      </c>
      <c r="D7" s="21" t="s">
        <v>75</v>
      </c>
      <c r="E7" s="12">
        <v>3</v>
      </c>
      <c r="F7" s="12">
        <v>6</v>
      </c>
      <c r="G7" s="133"/>
    </row>
    <row r="8" spans="1:7" x14ac:dyDescent="0.25">
      <c r="A8" s="7"/>
      <c r="B8" s="11" t="s">
        <v>73</v>
      </c>
      <c r="C8" s="65"/>
      <c r="D8" s="66"/>
      <c r="E8" s="13" t="s">
        <v>250</v>
      </c>
      <c r="F8" s="13"/>
      <c r="G8" s="133"/>
    </row>
    <row r="9" spans="1:7" x14ac:dyDescent="0.25">
      <c r="A9" s="7"/>
      <c r="B9" s="11" t="s">
        <v>73</v>
      </c>
      <c r="C9" s="65"/>
      <c r="D9" s="66"/>
      <c r="E9" s="13"/>
      <c r="F9" s="13"/>
      <c r="G9" s="133"/>
    </row>
    <row r="10" spans="1:7" ht="15.75" thickBot="1" x14ac:dyDescent="0.3">
      <c r="A10" s="7"/>
      <c r="B10" s="11"/>
      <c r="C10" s="13"/>
      <c r="D10" s="66"/>
      <c r="E10" s="13"/>
      <c r="F10" s="13"/>
      <c r="G10" s="133"/>
    </row>
    <row r="11" spans="1:7" s="41" customFormat="1" ht="30.75" thickBot="1" x14ac:dyDescent="0.3">
      <c r="A11" s="82">
        <f>A7+1</f>
        <v>26</v>
      </c>
      <c r="B11" s="83" t="s">
        <v>217</v>
      </c>
      <c r="C11" s="84" t="s">
        <v>7</v>
      </c>
      <c r="D11" s="85" t="s">
        <v>44</v>
      </c>
      <c r="E11" s="84">
        <v>1</v>
      </c>
      <c r="F11" s="84">
        <v>2</v>
      </c>
      <c r="G11" s="134"/>
    </row>
    <row r="12" spans="1:7" ht="15.75" thickBot="1" x14ac:dyDescent="0.3">
      <c r="A12" s="25"/>
      <c r="B12" s="26" t="s">
        <v>85</v>
      </c>
      <c r="C12" s="27"/>
      <c r="D12" s="27"/>
      <c r="E12" s="54">
        <f>SUM(E2:E11)</f>
        <v>8</v>
      </c>
      <c r="F12" s="54">
        <f>SUM(F2:F11)</f>
        <v>16</v>
      </c>
      <c r="G12" s="73">
        <f>Souhrn!I22</f>
        <v>42685</v>
      </c>
    </row>
  </sheetData>
  <mergeCells count="1">
    <mergeCell ref="G2:G11"/>
  </mergeCells>
  <pageMargins left="0.70866141732283472" right="0.70866141732283472" top="0.78740157480314965" bottom="0.78740157480314965" header="0.31496062992125984" footer="0.31496062992125984"/>
  <pageSetup paperSize="9" scale="78" orientation="landscape" r:id="rId1"/>
  <headerFooter>
    <oddFooter>&amp;A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11</vt:i4>
      </vt:variant>
      <vt:variant>
        <vt:lpstr>Pojmenované oblasti</vt:lpstr>
      </vt:variant>
      <vt:variant>
        <vt:i4>1</vt:i4>
      </vt:variant>
    </vt:vector>
  </HeadingPairs>
  <TitlesOfParts>
    <vt:vector size="12" baseType="lpstr">
      <vt:lpstr>Úvod</vt:lpstr>
      <vt:lpstr>Souhrn</vt:lpstr>
      <vt:lpstr>Ceník</vt:lpstr>
      <vt:lpstr>1. den</vt:lpstr>
      <vt:lpstr>2. den</vt:lpstr>
      <vt:lpstr>3. den</vt:lpstr>
      <vt:lpstr>4. den</vt:lpstr>
      <vt:lpstr>5. den</vt:lpstr>
      <vt:lpstr>6. den</vt:lpstr>
      <vt:lpstr>7. den</vt:lpstr>
      <vt:lpstr>8. den</vt:lpstr>
      <vt:lpstr>Souhrn!Názvy_tisku</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Portužák</dc:creator>
  <cp:lastModifiedBy>Portužák</cp:lastModifiedBy>
  <cp:lastPrinted>2016-08-30T09:21:52Z</cp:lastPrinted>
  <dcterms:created xsi:type="dcterms:W3CDTF">2013-11-05T17:25:09Z</dcterms:created>
  <dcterms:modified xsi:type="dcterms:W3CDTF">2016-09-20T10:05:19Z</dcterms:modified>
</cp:coreProperties>
</file>